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34.193\理学部人事係\謝金→雇用関係書類\謝金・雇用手続き関係通知\"/>
    </mc:Choice>
  </mc:AlternateContent>
  <bookViews>
    <workbookView xWindow="120" yWindow="75" windowWidth="14955" windowHeight="7995" tabRatio="814" activeTab="2"/>
  </bookViews>
  <sheets>
    <sheet name="勤務時間表(印刷用)" sheetId="42" r:id="rId1"/>
    <sheet name="記入例" sheetId="41" r:id="rId2"/>
    <sheet name="4月" sheetId="29" r:id="rId3"/>
    <sheet name="5月" sheetId="30" r:id="rId4"/>
    <sheet name="6月" sheetId="31" r:id="rId5"/>
    <sheet name="7月" sheetId="32" r:id="rId6"/>
    <sheet name="8月" sheetId="33" r:id="rId7"/>
    <sheet name="9月" sheetId="34" r:id="rId8"/>
    <sheet name="10月" sheetId="35" r:id="rId9"/>
    <sheet name="11月" sheetId="36" r:id="rId10"/>
    <sheet name="12月" sheetId="37" r:id="rId11"/>
    <sheet name="1月" sheetId="38" r:id="rId12"/>
    <sheet name="2月" sheetId="39" r:id="rId13"/>
    <sheet name="3月" sheetId="40" r:id="rId14"/>
    <sheet name="リスト" sheetId="28" r:id="rId15"/>
  </sheets>
  <definedNames>
    <definedName name="_xlnm.Print_Area" localSheetId="8">'10月'!$A$1:$AD$49</definedName>
    <definedName name="_xlnm.Print_Area" localSheetId="9">'11月'!$A$1:$AD$49</definedName>
    <definedName name="_xlnm.Print_Area" localSheetId="10">'12月'!$A$1:$AD$49</definedName>
    <definedName name="_xlnm.Print_Area" localSheetId="11">'1月'!$A$1:$AD$49</definedName>
    <definedName name="_xlnm.Print_Area" localSheetId="12">'2月'!$A$1:$AD$49</definedName>
    <definedName name="_xlnm.Print_Area" localSheetId="13">'3月'!$A$1:$AD$49</definedName>
    <definedName name="_xlnm.Print_Area" localSheetId="2">'4月'!$A$1:$AD$49</definedName>
    <definedName name="_xlnm.Print_Area" localSheetId="3">'5月'!$A$1:$AD$49</definedName>
    <definedName name="_xlnm.Print_Area" localSheetId="4">'6月'!$A$1:$AD$49</definedName>
    <definedName name="_xlnm.Print_Area" localSheetId="5">'7月'!$A$1:$AD$49</definedName>
    <definedName name="_xlnm.Print_Area" localSheetId="6">'8月'!$A$1:$AD$49</definedName>
    <definedName name="_xlnm.Print_Area" localSheetId="7">'9月'!$A$1:$AD$49</definedName>
    <definedName name="_xlnm.Print_Area" localSheetId="1">記入例!$A$1:$AD$49</definedName>
    <definedName name="_xlnm.Print_Area" localSheetId="0">'勤務時間表(印刷用)'!$B$1:$AK$75</definedName>
    <definedName name="業務区分">リスト!$D$1:$D$12</definedName>
    <definedName name="祝日">リスト!$A$1:$A$103</definedName>
  </definedNames>
  <calcPr calcId="162913" concurrentCalc="0"/>
</workbook>
</file>

<file path=xl/calcChain.xml><?xml version="1.0" encoding="utf-8"?>
<calcChain xmlns="http://schemas.openxmlformats.org/spreadsheetml/2006/main">
  <c r="AI7" i="42" l="1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U7" i="42"/>
  <c r="V7" i="42"/>
  <c r="W7" i="42"/>
  <c r="X7" i="42"/>
  <c r="Y7" i="42"/>
  <c r="Z7" i="42"/>
  <c r="AA7" i="42"/>
  <c r="AB7" i="42"/>
  <c r="AC7" i="42"/>
  <c r="AD7" i="42"/>
  <c r="AE7" i="42"/>
  <c r="AF7" i="42"/>
  <c r="AG7" i="42"/>
  <c r="AH7" i="42"/>
  <c r="E7" i="42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46" i="29"/>
  <c r="G45" i="29"/>
  <c r="G44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23" i="29"/>
  <c r="G22" i="29"/>
  <c r="G21" i="29"/>
  <c r="G20" i="29"/>
  <c r="G19" i="29"/>
  <c r="G18" i="29"/>
  <c r="G17" i="29"/>
  <c r="G16" i="29"/>
  <c r="AM2" i="42"/>
  <c r="AM1" i="42"/>
  <c r="AL2" i="42"/>
  <c r="AL1" i="42"/>
  <c r="X47" i="40"/>
  <c r="T47" i="40"/>
  <c r="P47" i="40"/>
  <c r="L47" i="40"/>
  <c r="H47" i="40"/>
  <c r="X47" i="39"/>
  <c r="T47" i="39"/>
  <c r="P47" i="39"/>
  <c r="L47" i="39"/>
  <c r="H47" i="39"/>
  <c r="X47" i="38"/>
  <c r="T47" i="38"/>
  <c r="P47" i="38"/>
  <c r="L47" i="38"/>
  <c r="H47" i="38"/>
  <c r="X47" i="37"/>
  <c r="T47" i="37"/>
  <c r="P47" i="37"/>
  <c r="L47" i="37"/>
  <c r="H47" i="37"/>
  <c r="X47" i="36"/>
  <c r="T47" i="36"/>
  <c r="P47" i="36"/>
  <c r="L47" i="36"/>
  <c r="H47" i="36"/>
  <c r="X47" i="35"/>
  <c r="T47" i="35"/>
  <c r="P47" i="35"/>
  <c r="L47" i="35"/>
  <c r="H47" i="35"/>
  <c r="X47" i="34"/>
  <c r="T47" i="34"/>
  <c r="P47" i="34"/>
  <c r="L47" i="34"/>
  <c r="H47" i="34"/>
  <c r="X47" i="33"/>
  <c r="T47" i="33"/>
  <c r="P47" i="33"/>
  <c r="L47" i="33"/>
  <c r="H47" i="33"/>
  <c r="X47" i="32"/>
  <c r="T47" i="32"/>
  <c r="P47" i="32"/>
  <c r="L47" i="32"/>
  <c r="H47" i="32"/>
  <c r="X47" i="31"/>
  <c r="T47" i="31"/>
  <c r="P47" i="31"/>
  <c r="L47" i="31"/>
  <c r="H47" i="31"/>
  <c r="X47" i="30"/>
  <c r="T47" i="30"/>
  <c r="P47" i="30"/>
  <c r="L47" i="30"/>
  <c r="H47" i="30"/>
  <c r="X47" i="29"/>
  <c r="T47" i="29"/>
  <c r="P47" i="29"/>
  <c r="L47" i="29"/>
  <c r="H47" i="29"/>
  <c r="H47" i="41"/>
  <c r="X47" i="41"/>
  <c r="T47" i="41"/>
  <c r="P47" i="41"/>
  <c r="L47" i="41"/>
  <c r="AE71" i="42"/>
  <c r="Q71" i="42"/>
  <c r="H71" i="42"/>
  <c r="E1" i="42"/>
  <c r="B2" i="42"/>
  <c r="AH3" i="42"/>
  <c r="AH2" i="42"/>
  <c r="AH1" i="42"/>
  <c r="W13" i="31"/>
  <c r="S13" i="31"/>
  <c r="O13" i="31"/>
  <c r="K13" i="31"/>
  <c r="W13" i="30"/>
  <c r="T13" i="30"/>
  <c r="T13" i="31"/>
  <c r="T13" i="32"/>
  <c r="T13" i="33"/>
  <c r="T13" i="34"/>
  <c r="T13" i="35"/>
  <c r="T13" i="36"/>
  <c r="T13" i="37"/>
  <c r="T13" i="38"/>
  <c r="T13" i="39"/>
  <c r="T13" i="40"/>
  <c r="S13" i="30"/>
  <c r="P13" i="30"/>
  <c r="P13" i="31"/>
  <c r="P13" i="32"/>
  <c r="P13" i="33"/>
  <c r="P13" i="34"/>
  <c r="P13" i="35"/>
  <c r="P13" i="36"/>
  <c r="P13" i="37"/>
  <c r="P13" i="38"/>
  <c r="P13" i="39"/>
  <c r="P13" i="40"/>
  <c r="O13" i="30"/>
  <c r="L13" i="30"/>
  <c r="L13" i="31"/>
  <c r="L13" i="32"/>
  <c r="L13" i="33"/>
  <c r="L13" i="34"/>
  <c r="L13" i="35"/>
  <c r="L13" i="36"/>
  <c r="L13" i="37"/>
  <c r="L13" i="38"/>
  <c r="L13" i="39"/>
  <c r="L13" i="40"/>
  <c r="K13" i="30"/>
  <c r="H13" i="30"/>
  <c r="H13" i="31"/>
  <c r="H13" i="32"/>
  <c r="H13" i="33"/>
  <c r="H13" i="34"/>
  <c r="H13" i="35"/>
  <c r="H13" i="36"/>
  <c r="H13" i="37"/>
  <c r="H13" i="38"/>
  <c r="H13" i="39"/>
  <c r="H13" i="40"/>
  <c r="W12" i="31"/>
  <c r="S12" i="31"/>
  <c r="O12" i="31"/>
  <c r="K12" i="31"/>
  <c r="W12" i="30"/>
  <c r="T12" i="30"/>
  <c r="T12" i="31"/>
  <c r="T12" i="32"/>
  <c r="T12" i="33"/>
  <c r="T12" i="34"/>
  <c r="T12" i="35"/>
  <c r="T12" i="36"/>
  <c r="T12" i="37"/>
  <c r="T12" i="38"/>
  <c r="T12" i="39"/>
  <c r="T12" i="40"/>
  <c r="S12" i="30"/>
  <c r="P12" i="30"/>
  <c r="P12" i="31"/>
  <c r="P12" i="32"/>
  <c r="P12" i="33"/>
  <c r="P12" i="34"/>
  <c r="P12" i="35"/>
  <c r="P12" i="36"/>
  <c r="P12" i="37"/>
  <c r="P12" i="38"/>
  <c r="P12" i="39"/>
  <c r="P12" i="40"/>
  <c r="O12" i="30"/>
  <c r="L12" i="30"/>
  <c r="L12" i="31"/>
  <c r="L12" i="32"/>
  <c r="L12" i="33"/>
  <c r="L12" i="34"/>
  <c r="L12" i="35"/>
  <c r="L12" i="36"/>
  <c r="L12" i="37"/>
  <c r="L12" i="38"/>
  <c r="L12" i="39"/>
  <c r="L12" i="40"/>
  <c r="K12" i="30"/>
  <c r="H12" i="30"/>
  <c r="H12" i="31"/>
  <c r="H12" i="32"/>
  <c r="H12" i="33"/>
  <c r="H12" i="34"/>
  <c r="H12" i="35"/>
  <c r="H12" i="36"/>
  <c r="H12" i="37"/>
  <c r="H12" i="38"/>
  <c r="H12" i="39"/>
  <c r="H12" i="40"/>
  <c r="W10" i="31"/>
  <c r="S10" i="31"/>
  <c r="O10" i="31"/>
  <c r="K10" i="31"/>
  <c r="W10" i="30"/>
  <c r="T10" i="30"/>
  <c r="T10" i="31"/>
  <c r="T10" i="32"/>
  <c r="T10" i="33"/>
  <c r="T10" i="34"/>
  <c r="T10" i="35"/>
  <c r="T10" i="36"/>
  <c r="T10" i="37"/>
  <c r="T10" i="38"/>
  <c r="T10" i="39"/>
  <c r="T10" i="40"/>
  <c r="S10" i="30"/>
  <c r="P10" i="30"/>
  <c r="P10" i="31"/>
  <c r="P10" i="32"/>
  <c r="P10" i="33"/>
  <c r="P10" i="34"/>
  <c r="P10" i="35"/>
  <c r="P10" i="36"/>
  <c r="P10" i="37"/>
  <c r="P10" i="38"/>
  <c r="P10" i="39"/>
  <c r="P10" i="40"/>
  <c r="O10" i="30"/>
  <c r="L10" i="30"/>
  <c r="L10" i="31"/>
  <c r="L10" i="32"/>
  <c r="L10" i="33"/>
  <c r="L10" i="34"/>
  <c r="L10" i="35"/>
  <c r="L10" i="36"/>
  <c r="L10" i="37"/>
  <c r="L10" i="38"/>
  <c r="L10" i="39"/>
  <c r="L10" i="40"/>
  <c r="K10" i="30"/>
  <c r="H10" i="30"/>
  <c r="H10" i="31"/>
  <c r="H10" i="32"/>
  <c r="H10" i="33"/>
  <c r="H10" i="34"/>
  <c r="H10" i="35"/>
  <c r="H10" i="36"/>
  <c r="H10" i="37"/>
  <c r="H10" i="38"/>
  <c r="H10" i="39"/>
  <c r="H10" i="40"/>
  <c r="W14" i="31"/>
  <c r="W11" i="31"/>
  <c r="W14" i="30"/>
  <c r="T14" i="30"/>
  <c r="T14" i="31"/>
  <c r="T14" i="32"/>
  <c r="T14" i="33"/>
  <c r="T14" i="34"/>
  <c r="T14" i="35"/>
  <c r="T14" i="36"/>
  <c r="T14" i="37"/>
  <c r="T14" i="38"/>
  <c r="T14" i="39"/>
  <c r="T14" i="40"/>
  <c r="W11" i="30"/>
  <c r="T11" i="30"/>
  <c r="T11" i="31"/>
  <c r="T11" i="32"/>
  <c r="T11" i="33"/>
  <c r="T11" i="34"/>
  <c r="T11" i="35"/>
  <c r="T11" i="36"/>
  <c r="T11" i="37"/>
  <c r="T11" i="38"/>
  <c r="T11" i="39"/>
  <c r="T11" i="40"/>
  <c r="S14" i="31"/>
  <c r="S11" i="31"/>
  <c r="S14" i="30"/>
  <c r="P14" i="30"/>
  <c r="P14" i="31"/>
  <c r="P14" i="32"/>
  <c r="P14" i="33"/>
  <c r="P14" i="34"/>
  <c r="P14" i="35"/>
  <c r="P14" i="36"/>
  <c r="P14" i="37"/>
  <c r="P14" i="38"/>
  <c r="P14" i="39"/>
  <c r="P14" i="40"/>
  <c r="S11" i="30"/>
  <c r="P11" i="30"/>
  <c r="P11" i="31"/>
  <c r="P11" i="32"/>
  <c r="P11" i="33"/>
  <c r="P11" i="34"/>
  <c r="P11" i="35"/>
  <c r="P11" i="36"/>
  <c r="P11" i="37"/>
  <c r="P11" i="38"/>
  <c r="P11" i="39"/>
  <c r="P11" i="40"/>
  <c r="O14" i="31"/>
  <c r="O11" i="31"/>
  <c r="O14" i="30"/>
  <c r="L14" i="30"/>
  <c r="L14" i="31"/>
  <c r="L14" i="32"/>
  <c r="L14" i="33"/>
  <c r="L14" i="34"/>
  <c r="L14" i="35"/>
  <c r="L14" i="36"/>
  <c r="L14" i="37"/>
  <c r="L14" i="38"/>
  <c r="L14" i="39"/>
  <c r="L14" i="40"/>
  <c r="O11" i="30"/>
  <c r="L11" i="30"/>
  <c r="L11" i="31"/>
  <c r="L11" i="32"/>
  <c r="L11" i="33"/>
  <c r="L11" i="34"/>
  <c r="L11" i="35"/>
  <c r="L11" i="36"/>
  <c r="L11" i="37"/>
  <c r="L11" i="38"/>
  <c r="L11" i="39"/>
  <c r="L11" i="40"/>
  <c r="K14" i="31"/>
  <c r="K11" i="31"/>
  <c r="K14" i="30"/>
  <c r="H14" i="30"/>
  <c r="H14" i="31"/>
  <c r="H14" i="32"/>
  <c r="H14" i="33"/>
  <c r="H14" i="34"/>
  <c r="H14" i="35"/>
  <c r="H14" i="36"/>
  <c r="H14" i="37"/>
  <c r="H14" i="38"/>
  <c r="H14" i="39"/>
  <c r="H14" i="40"/>
  <c r="K11" i="30"/>
  <c r="H11" i="30"/>
  <c r="H11" i="31"/>
  <c r="H11" i="32"/>
  <c r="H11" i="33"/>
  <c r="H11" i="34"/>
  <c r="H11" i="35"/>
  <c r="H11" i="36"/>
  <c r="H11" i="37"/>
  <c r="H11" i="38"/>
  <c r="H11" i="39"/>
  <c r="H11" i="40"/>
  <c r="O5" i="42"/>
  <c r="D7" i="42"/>
  <c r="B9" i="42"/>
  <c r="AK10" i="42"/>
  <c r="AK9" i="42"/>
  <c r="AJ10" i="42"/>
  <c r="AJ9" i="42"/>
  <c r="B11" i="42"/>
  <c r="C9" i="42"/>
  <c r="B13" i="42"/>
  <c r="C11" i="42"/>
  <c r="AJ11" i="42"/>
  <c r="AK11" i="42"/>
  <c r="AJ12" i="42"/>
  <c r="AK12" i="42"/>
  <c r="B15" i="42"/>
  <c r="C13" i="42"/>
  <c r="AJ13" i="42"/>
  <c r="AK13" i="42"/>
  <c r="AJ14" i="42"/>
  <c r="AK14" i="42"/>
  <c r="B17" i="42"/>
  <c r="C15" i="42"/>
  <c r="AJ15" i="42"/>
  <c r="AK15" i="42"/>
  <c r="AJ16" i="42"/>
  <c r="AK16" i="42"/>
  <c r="B19" i="42"/>
  <c r="C17" i="42"/>
  <c r="AJ17" i="42"/>
  <c r="AK17" i="42"/>
  <c r="AJ18" i="42"/>
  <c r="AK18" i="42"/>
  <c r="B21" i="42"/>
  <c r="C19" i="42"/>
  <c r="AJ19" i="42"/>
  <c r="AK19" i="42"/>
  <c r="AJ20" i="42"/>
  <c r="AK20" i="42"/>
  <c r="B23" i="42"/>
  <c r="C21" i="42"/>
  <c r="AJ21" i="42"/>
  <c r="AK21" i="42"/>
  <c r="AJ22" i="42"/>
  <c r="AK22" i="42"/>
  <c r="B25" i="42"/>
  <c r="C23" i="42"/>
  <c r="AJ23" i="42"/>
  <c r="AK23" i="42"/>
  <c r="AJ24" i="42"/>
  <c r="AK24" i="42"/>
  <c r="B27" i="42"/>
  <c r="C25" i="42"/>
  <c r="AJ25" i="42"/>
  <c r="AK25" i="42"/>
  <c r="AJ26" i="42"/>
  <c r="AK26" i="42"/>
  <c r="B29" i="42"/>
  <c r="C27" i="42"/>
  <c r="AJ27" i="42"/>
  <c r="AK27" i="42"/>
  <c r="AJ28" i="42"/>
  <c r="AK28" i="42"/>
  <c r="B31" i="42"/>
  <c r="C29" i="42"/>
  <c r="AJ29" i="42"/>
  <c r="AK29" i="42"/>
  <c r="AJ30" i="42"/>
  <c r="AK30" i="42"/>
  <c r="B33" i="42"/>
  <c r="C31" i="42"/>
  <c r="AJ31" i="42"/>
  <c r="AK31" i="42"/>
  <c r="AJ32" i="42"/>
  <c r="AK32" i="42"/>
  <c r="B35" i="42"/>
  <c r="C33" i="42"/>
  <c r="AJ33" i="42"/>
  <c r="AK33" i="42"/>
  <c r="AJ34" i="42"/>
  <c r="AK34" i="42"/>
  <c r="B37" i="42"/>
  <c r="C35" i="42"/>
  <c r="AJ35" i="42"/>
  <c r="AK35" i="42"/>
  <c r="AJ36" i="42"/>
  <c r="AK36" i="42"/>
  <c r="B39" i="42"/>
  <c r="C37" i="42"/>
  <c r="AJ37" i="42"/>
  <c r="AK37" i="42"/>
  <c r="AJ38" i="42"/>
  <c r="AK38" i="42"/>
  <c r="B41" i="42"/>
  <c r="C39" i="42"/>
  <c r="AJ39" i="42"/>
  <c r="AK39" i="42"/>
  <c r="AJ40" i="42"/>
  <c r="AK40" i="42"/>
  <c r="B43" i="42"/>
  <c r="C41" i="42"/>
  <c r="AJ41" i="42"/>
  <c r="AK41" i="42"/>
  <c r="AJ42" i="42"/>
  <c r="AK42" i="42"/>
  <c r="B45" i="42"/>
  <c r="C43" i="42"/>
  <c r="AJ43" i="42"/>
  <c r="AK43" i="42"/>
  <c r="AJ44" i="42"/>
  <c r="AK44" i="42"/>
  <c r="B47" i="42"/>
  <c r="C45" i="42"/>
  <c r="AJ45" i="42"/>
  <c r="AK45" i="42"/>
  <c r="AJ46" i="42"/>
  <c r="AK46" i="42"/>
  <c r="B49" i="42"/>
  <c r="C47" i="42"/>
  <c r="AJ47" i="42"/>
  <c r="AK47" i="42"/>
  <c r="AJ48" i="42"/>
  <c r="AK48" i="42"/>
  <c r="B51" i="42"/>
  <c r="C49" i="42"/>
  <c r="AJ49" i="42"/>
  <c r="AK49" i="42"/>
  <c r="AJ50" i="42"/>
  <c r="AK50" i="42"/>
  <c r="B53" i="42"/>
  <c r="C51" i="42"/>
  <c r="AJ51" i="42"/>
  <c r="AK51" i="42"/>
  <c r="AJ52" i="42"/>
  <c r="AK52" i="42"/>
  <c r="B55" i="42"/>
  <c r="C53" i="42"/>
  <c r="AJ53" i="42"/>
  <c r="AK53" i="42"/>
  <c r="AJ54" i="42"/>
  <c r="AK54" i="42"/>
  <c r="B57" i="42"/>
  <c r="C55" i="42"/>
  <c r="AJ55" i="42"/>
  <c r="AK55" i="42"/>
  <c r="AJ56" i="42"/>
  <c r="AK56" i="42"/>
  <c r="B59" i="42"/>
  <c r="C57" i="42"/>
  <c r="AJ57" i="42"/>
  <c r="AK57" i="42"/>
  <c r="AJ58" i="42"/>
  <c r="AK58" i="42"/>
  <c r="B61" i="42"/>
  <c r="C59" i="42"/>
  <c r="AJ59" i="42"/>
  <c r="AK59" i="42"/>
  <c r="AJ60" i="42"/>
  <c r="AK60" i="42"/>
  <c r="B63" i="42"/>
  <c r="C61" i="42"/>
  <c r="AJ61" i="42"/>
  <c r="AK61" i="42"/>
  <c r="AJ62" i="42"/>
  <c r="AK62" i="42"/>
  <c r="B65" i="42"/>
  <c r="C63" i="42"/>
  <c r="AJ66" i="42"/>
  <c r="AJ65" i="42"/>
  <c r="AJ63" i="42"/>
  <c r="AK63" i="42"/>
  <c r="AJ64" i="42"/>
  <c r="AK64" i="42"/>
  <c r="B67" i="42"/>
  <c r="C65" i="42"/>
  <c r="AK66" i="42"/>
  <c r="AK65" i="42"/>
  <c r="B69" i="42"/>
  <c r="C67" i="42"/>
  <c r="AJ67" i="42"/>
  <c r="AJ68" i="42"/>
  <c r="AJ69" i="42"/>
  <c r="AJ70" i="42"/>
  <c r="C69" i="42"/>
  <c r="E46" i="41"/>
  <c r="D46" i="41"/>
  <c r="E45" i="41"/>
  <c r="D45" i="41"/>
  <c r="E44" i="41"/>
  <c r="D44" i="41"/>
  <c r="E43" i="41"/>
  <c r="D43" i="41"/>
  <c r="E42" i="41"/>
  <c r="D42" i="41"/>
  <c r="E41" i="41"/>
  <c r="D41" i="41"/>
  <c r="E40" i="41"/>
  <c r="D40" i="41"/>
  <c r="E39" i="41"/>
  <c r="D39" i="41"/>
  <c r="E38" i="41"/>
  <c r="D38" i="41"/>
  <c r="E37" i="41"/>
  <c r="D37" i="41"/>
  <c r="E36" i="41"/>
  <c r="D36" i="41"/>
  <c r="E35" i="41"/>
  <c r="D35" i="41"/>
  <c r="E34" i="41"/>
  <c r="D34" i="41"/>
  <c r="E33" i="41"/>
  <c r="D33" i="41"/>
  <c r="E32" i="41"/>
  <c r="D32" i="41"/>
  <c r="E31" i="41"/>
  <c r="D31" i="41"/>
  <c r="E30" i="41"/>
  <c r="D30" i="41"/>
  <c r="E29" i="41"/>
  <c r="D29" i="41"/>
  <c r="E28" i="41"/>
  <c r="D28" i="41"/>
  <c r="E27" i="41"/>
  <c r="D27" i="41"/>
  <c r="E26" i="41"/>
  <c r="D26" i="41"/>
  <c r="E25" i="41"/>
  <c r="D25" i="41"/>
  <c r="E24" i="41"/>
  <c r="D24" i="41"/>
  <c r="E23" i="41"/>
  <c r="D23" i="41"/>
  <c r="E22" i="41"/>
  <c r="D22" i="41"/>
  <c r="E21" i="41"/>
  <c r="D21" i="41"/>
  <c r="E20" i="41"/>
  <c r="D20" i="41"/>
  <c r="E19" i="41"/>
  <c r="D19" i="41"/>
  <c r="E18" i="41"/>
  <c r="D18" i="41"/>
  <c r="E17" i="41"/>
  <c r="D17" i="41"/>
  <c r="G47" i="41"/>
  <c r="E16" i="41"/>
  <c r="D16" i="41"/>
  <c r="B16" i="41"/>
  <c r="B17" i="41"/>
  <c r="AD5" i="31"/>
  <c r="AD4" i="31"/>
  <c r="AD5" i="30"/>
  <c r="AC5" i="30"/>
  <c r="AC5" i="31"/>
  <c r="AC5" i="32"/>
  <c r="AC5" i="33"/>
  <c r="AC5" i="34"/>
  <c r="AC5" i="35"/>
  <c r="AC5" i="36"/>
  <c r="AC5" i="37"/>
  <c r="AC5" i="38"/>
  <c r="AC5" i="39"/>
  <c r="AC5" i="40"/>
  <c r="AD4" i="30"/>
  <c r="AC4" i="30"/>
  <c r="AC4" i="31"/>
  <c r="AC4" i="32"/>
  <c r="AC4" i="33"/>
  <c r="AC4" i="34"/>
  <c r="AC4" i="35"/>
  <c r="AC4" i="36"/>
  <c r="AC4" i="37"/>
  <c r="AC4" i="38"/>
  <c r="AC4" i="39"/>
  <c r="AC4" i="40"/>
  <c r="AC3" i="30"/>
  <c r="AC3" i="31"/>
  <c r="AC3" i="32"/>
  <c r="AC3" i="33"/>
  <c r="AC3" i="34"/>
  <c r="AC3" i="35"/>
  <c r="AC3" i="36"/>
  <c r="AC3" i="37"/>
  <c r="AC3" i="38"/>
  <c r="AC3" i="39"/>
  <c r="AC3" i="40"/>
  <c r="E46" i="40"/>
  <c r="D46" i="40"/>
  <c r="E45" i="40"/>
  <c r="D45" i="40"/>
  <c r="E44" i="40"/>
  <c r="D44" i="40"/>
  <c r="E43" i="40"/>
  <c r="D43" i="40"/>
  <c r="E42" i="40"/>
  <c r="D42" i="40"/>
  <c r="E41" i="40"/>
  <c r="D41" i="40"/>
  <c r="E40" i="40"/>
  <c r="D40" i="40"/>
  <c r="E39" i="40"/>
  <c r="D39" i="40"/>
  <c r="E38" i="40"/>
  <c r="D38" i="40"/>
  <c r="E37" i="40"/>
  <c r="D37" i="40"/>
  <c r="E36" i="40"/>
  <c r="D36" i="40"/>
  <c r="E35" i="40"/>
  <c r="D35" i="40"/>
  <c r="E34" i="40"/>
  <c r="D34" i="40"/>
  <c r="E33" i="40"/>
  <c r="D33" i="40"/>
  <c r="E32" i="40"/>
  <c r="D32" i="40"/>
  <c r="E31" i="40"/>
  <c r="D31" i="40"/>
  <c r="E30" i="40"/>
  <c r="D30" i="40"/>
  <c r="E29" i="40"/>
  <c r="D29" i="40"/>
  <c r="E28" i="40"/>
  <c r="D28" i="40"/>
  <c r="E27" i="40"/>
  <c r="D27" i="40"/>
  <c r="E26" i="40"/>
  <c r="D26" i="40"/>
  <c r="E25" i="40"/>
  <c r="D25" i="40"/>
  <c r="E24" i="40"/>
  <c r="D24" i="40"/>
  <c r="E23" i="40"/>
  <c r="D23" i="40"/>
  <c r="E22" i="40"/>
  <c r="D22" i="40"/>
  <c r="E21" i="40"/>
  <c r="D21" i="40"/>
  <c r="E20" i="40"/>
  <c r="D20" i="40"/>
  <c r="E19" i="40"/>
  <c r="D19" i="40"/>
  <c r="E18" i="40"/>
  <c r="D18" i="40"/>
  <c r="E17" i="40"/>
  <c r="D17" i="40"/>
  <c r="G47" i="40"/>
  <c r="E16" i="40"/>
  <c r="D16" i="40"/>
  <c r="B16" i="40"/>
  <c r="B17" i="40"/>
  <c r="E46" i="39"/>
  <c r="D46" i="39"/>
  <c r="E45" i="39"/>
  <c r="D45" i="39"/>
  <c r="E44" i="39"/>
  <c r="D44" i="39"/>
  <c r="E43" i="39"/>
  <c r="D43" i="39"/>
  <c r="E42" i="39"/>
  <c r="D42" i="39"/>
  <c r="E41" i="39"/>
  <c r="D41" i="39"/>
  <c r="E40" i="39"/>
  <c r="D40" i="39"/>
  <c r="E39" i="39"/>
  <c r="D39" i="39"/>
  <c r="E38" i="39"/>
  <c r="D38" i="39"/>
  <c r="E37" i="39"/>
  <c r="D37" i="39"/>
  <c r="E36" i="39"/>
  <c r="D36" i="39"/>
  <c r="E35" i="39"/>
  <c r="D35" i="39"/>
  <c r="E34" i="39"/>
  <c r="D34" i="39"/>
  <c r="E33" i="39"/>
  <c r="D33" i="39"/>
  <c r="E32" i="39"/>
  <c r="D32" i="39"/>
  <c r="E31" i="39"/>
  <c r="D31" i="39"/>
  <c r="E30" i="39"/>
  <c r="D30" i="39"/>
  <c r="E29" i="39"/>
  <c r="D29" i="39"/>
  <c r="E28" i="39"/>
  <c r="D28" i="39"/>
  <c r="E27" i="39"/>
  <c r="D27" i="39"/>
  <c r="E26" i="39"/>
  <c r="D26" i="39"/>
  <c r="E25" i="39"/>
  <c r="D25" i="39"/>
  <c r="E24" i="39"/>
  <c r="D24" i="39"/>
  <c r="E23" i="39"/>
  <c r="D23" i="39"/>
  <c r="E22" i="39"/>
  <c r="D22" i="39"/>
  <c r="E21" i="39"/>
  <c r="D21" i="39"/>
  <c r="E20" i="39"/>
  <c r="D20" i="39"/>
  <c r="E19" i="39"/>
  <c r="D19" i="39"/>
  <c r="E18" i="39"/>
  <c r="D18" i="39"/>
  <c r="E17" i="39"/>
  <c r="D17" i="39"/>
  <c r="G47" i="39"/>
  <c r="E16" i="39"/>
  <c r="D16" i="39"/>
  <c r="B16" i="39"/>
  <c r="B17" i="39"/>
  <c r="E46" i="38"/>
  <c r="D46" i="38"/>
  <c r="E45" i="38"/>
  <c r="D45" i="38"/>
  <c r="E44" i="38"/>
  <c r="D44" i="38"/>
  <c r="E43" i="38"/>
  <c r="D43" i="38"/>
  <c r="E42" i="38"/>
  <c r="D42" i="38"/>
  <c r="E41" i="38"/>
  <c r="D41" i="38"/>
  <c r="E40" i="38"/>
  <c r="D40" i="38"/>
  <c r="E39" i="38"/>
  <c r="D39" i="38"/>
  <c r="E38" i="38"/>
  <c r="D38" i="38"/>
  <c r="E37" i="38"/>
  <c r="D37" i="38"/>
  <c r="E36" i="38"/>
  <c r="D36" i="38"/>
  <c r="E35" i="38"/>
  <c r="D35" i="38"/>
  <c r="E34" i="38"/>
  <c r="D34" i="38"/>
  <c r="E33" i="38"/>
  <c r="D33" i="38"/>
  <c r="E32" i="38"/>
  <c r="D32" i="38"/>
  <c r="E31" i="38"/>
  <c r="D31" i="38"/>
  <c r="E30" i="38"/>
  <c r="D30" i="38"/>
  <c r="E29" i="38"/>
  <c r="D29" i="38"/>
  <c r="E28" i="38"/>
  <c r="D28" i="38"/>
  <c r="E27" i="38"/>
  <c r="D27" i="38"/>
  <c r="E26" i="38"/>
  <c r="D26" i="38"/>
  <c r="E25" i="38"/>
  <c r="D25" i="38"/>
  <c r="E24" i="38"/>
  <c r="D24" i="38"/>
  <c r="E23" i="38"/>
  <c r="D23" i="38"/>
  <c r="E22" i="38"/>
  <c r="D22" i="38"/>
  <c r="E21" i="38"/>
  <c r="D21" i="38"/>
  <c r="E20" i="38"/>
  <c r="D20" i="38"/>
  <c r="E19" i="38"/>
  <c r="D19" i="38"/>
  <c r="E18" i="38"/>
  <c r="D18" i="38"/>
  <c r="E17" i="38"/>
  <c r="D17" i="38"/>
  <c r="G47" i="38"/>
  <c r="E16" i="38"/>
  <c r="D16" i="38"/>
  <c r="B16" i="38"/>
  <c r="B17" i="38"/>
  <c r="E46" i="37"/>
  <c r="D46" i="37"/>
  <c r="E45" i="37"/>
  <c r="D45" i="37"/>
  <c r="E44" i="37"/>
  <c r="D44" i="37"/>
  <c r="E43" i="37"/>
  <c r="D43" i="37"/>
  <c r="E42" i="37"/>
  <c r="D42" i="37"/>
  <c r="E41" i="37"/>
  <c r="D41" i="37"/>
  <c r="E40" i="37"/>
  <c r="D40" i="37"/>
  <c r="E39" i="37"/>
  <c r="D39" i="37"/>
  <c r="E38" i="37"/>
  <c r="D38" i="37"/>
  <c r="E37" i="37"/>
  <c r="D37" i="37"/>
  <c r="E36" i="37"/>
  <c r="D36" i="37"/>
  <c r="E35" i="37"/>
  <c r="D35" i="37"/>
  <c r="E34" i="37"/>
  <c r="D34" i="37"/>
  <c r="E33" i="37"/>
  <c r="D33" i="37"/>
  <c r="E32" i="37"/>
  <c r="D32" i="37"/>
  <c r="E31" i="37"/>
  <c r="D31" i="37"/>
  <c r="E30" i="37"/>
  <c r="D30" i="37"/>
  <c r="E29" i="37"/>
  <c r="D29" i="37"/>
  <c r="E28" i="37"/>
  <c r="D28" i="37"/>
  <c r="E27" i="37"/>
  <c r="D27" i="37"/>
  <c r="E26" i="37"/>
  <c r="D26" i="37"/>
  <c r="E25" i="37"/>
  <c r="D25" i="37"/>
  <c r="E24" i="37"/>
  <c r="D24" i="37"/>
  <c r="E23" i="37"/>
  <c r="D23" i="37"/>
  <c r="E22" i="37"/>
  <c r="D22" i="37"/>
  <c r="E21" i="37"/>
  <c r="D21" i="37"/>
  <c r="E20" i="37"/>
  <c r="D20" i="37"/>
  <c r="E19" i="37"/>
  <c r="D19" i="37"/>
  <c r="E18" i="37"/>
  <c r="D18" i="37"/>
  <c r="E17" i="37"/>
  <c r="D17" i="37"/>
  <c r="G47" i="37"/>
  <c r="E16" i="37"/>
  <c r="D16" i="37"/>
  <c r="B16" i="37"/>
  <c r="B17" i="37"/>
  <c r="E46" i="36"/>
  <c r="D46" i="36"/>
  <c r="E45" i="36"/>
  <c r="D45" i="36"/>
  <c r="E44" i="36"/>
  <c r="D44" i="36"/>
  <c r="E43" i="36"/>
  <c r="D43" i="36"/>
  <c r="E42" i="36"/>
  <c r="D42" i="36"/>
  <c r="E41" i="36"/>
  <c r="D41" i="36"/>
  <c r="E40" i="36"/>
  <c r="D40" i="36"/>
  <c r="E39" i="36"/>
  <c r="D39" i="36"/>
  <c r="E38" i="36"/>
  <c r="D38" i="36"/>
  <c r="E37" i="36"/>
  <c r="D37" i="36"/>
  <c r="E36" i="36"/>
  <c r="D36" i="36"/>
  <c r="E35" i="36"/>
  <c r="D35" i="36"/>
  <c r="E34" i="36"/>
  <c r="D34" i="36"/>
  <c r="E33" i="36"/>
  <c r="D33" i="36"/>
  <c r="E32" i="36"/>
  <c r="D32" i="36"/>
  <c r="E31" i="36"/>
  <c r="D31" i="36"/>
  <c r="E30" i="36"/>
  <c r="D30" i="36"/>
  <c r="E29" i="36"/>
  <c r="D29" i="36"/>
  <c r="E28" i="36"/>
  <c r="D28" i="36"/>
  <c r="E27" i="36"/>
  <c r="D27" i="36"/>
  <c r="E26" i="36"/>
  <c r="D26" i="36"/>
  <c r="E25" i="36"/>
  <c r="D25" i="36"/>
  <c r="E24" i="36"/>
  <c r="D24" i="36"/>
  <c r="E23" i="36"/>
  <c r="D23" i="36"/>
  <c r="E22" i="36"/>
  <c r="D22" i="36"/>
  <c r="E21" i="36"/>
  <c r="D21" i="36"/>
  <c r="E20" i="36"/>
  <c r="D20" i="36"/>
  <c r="E19" i="36"/>
  <c r="D19" i="36"/>
  <c r="E18" i="36"/>
  <c r="D18" i="36"/>
  <c r="E17" i="36"/>
  <c r="D17" i="36"/>
  <c r="G47" i="36"/>
  <c r="E16" i="36"/>
  <c r="D16" i="36"/>
  <c r="B16" i="36"/>
  <c r="B17" i="36"/>
  <c r="E46" i="35"/>
  <c r="D46" i="35"/>
  <c r="E45" i="35"/>
  <c r="D45" i="35"/>
  <c r="E44" i="35"/>
  <c r="D44" i="35"/>
  <c r="E43" i="35"/>
  <c r="D43" i="35"/>
  <c r="E42" i="35"/>
  <c r="D42" i="35"/>
  <c r="E41" i="35"/>
  <c r="D41" i="35"/>
  <c r="E40" i="35"/>
  <c r="D40" i="35"/>
  <c r="E39" i="35"/>
  <c r="D39" i="35"/>
  <c r="E38" i="35"/>
  <c r="D38" i="35"/>
  <c r="E37" i="35"/>
  <c r="D37" i="35"/>
  <c r="E36" i="35"/>
  <c r="D36" i="35"/>
  <c r="E35" i="35"/>
  <c r="D35" i="35"/>
  <c r="E34" i="35"/>
  <c r="D34" i="35"/>
  <c r="E33" i="35"/>
  <c r="D33" i="35"/>
  <c r="E32" i="35"/>
  <c r="D32" i="35"/>
  <c r="E31" i="35"/>
  <c r="D31" i="35"/>
  <c r="E30" i="35"/>
  <c r="D30" i="35"/>
  <c r="E29" i="35"/>
  <c r="D29" i="35"/>
  <c r="E28" i="35"/>
  <c r="D28" i="35"/>
  <c r="E27" i="35"/>
  <c r="D27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G47" i="35"/>
  <c r="E16" i="35"/>
  <c r="D16" i="35"/>
  <c r="B16" i="35"/>
  <c r="B17" i="35"/>
  <c r="E46" i="34"/>
  <c r="D46" i="34"/>
  <c r="E45" i="34"/>
  <c r="D45" i="34"/>
  <c r="E44" i="34"/>
  <c r="D44" i="34"/>
  <c r="E43" i="34"/>
  <c r="D43" i="34"/>
  <c r="E42" i="34"/>
  <c r="D42" i="34"/>
  <c r="E41" i="34"/>
  <c r="D41" i="34"/>
  <c r="E40" i="34"/>
  <c r="D40" i="34"/>
  <c r="E39" i="34"/>
  <c r="D39" i="34"/>
  <c r="E38" i="34"/>
  <c r="D38" i="34"/>
  <c r="E37" i="34"/>
  <c r="D37" i="34"/>
  <c r="E36" i="34"/>
  <c r="D36" i="34"/>
  <c r="E35" i="34"/>
  <c r="D35" i="34"/>
  <c r="E34" i="34"/>
  <c r="D34" i="34"/>
  <c r="E33" i="34"/>
  <c r="D33" i="34"/>
  <c r="E32" i="34"/>
  <c r="D32" i="34"/>
  <c r="E31" i="34"/>
  <c r="D31" i="34"/>
  <c r="E30" i="34"/>
  <c r="D30" i="34"/>
  <c r="E29" i="34"/>
  <c r="D29" i="34"/>
  <c r="E28" i="34"/>
  <c r="D28" i="34"/>
  <c r="E27" i="34"/>
  <c r="D27" i="34"/>
  <c r="E26" i="34"/>
  <c r="D26" i="34"/>
  <c r="E25" i="34"/>
  <c r="D25" i="34"/>
  <c r="E24" i="34"/>
  <c r="D24" i="34"/>
  <c r="E23" i="34"/>
  <c r="D23" i="34"/>
  <c r="E22" i="34"/>
  <c r="D22" i="34"/>
  <c r="E21" i="34"/>
  <c r="D21" i="34"/>
  <c r="E20" i="34"/>
  <c r="D20" i="34"/>
  <c r="E19" i="34"/>
  <c r="D19" i="34"/>
  <c r="E18" i="34"/>
  <c r="D18" i="34"/>
  <c r="E17" i="34"/>
  <c r="D17" i="34"/>
  <c r="G47" i="34"/>
  <c r="E16" i="34"/>
  <c r="D16" i="34"/>
  <c r="B16" i="34"/>
  <c r="B17" i="34"/>
  <c r="E46" i="33"/>
  <c r="D46" i="33"/>
  <c r="E45" i="33"/>
  <c r="D45" i="33"/>
  <c r="E44" i="33"/>
  <c r="D44" i="33"/>
  <c r="E43" i="33"/>
  <c r="D43" i="33"/>
  <c r="E42" i="33"/>
  <c r="D42" i="33"/>
  <c r="E41" i="33"/>
  <c r="D41" i="33"/>
  <c r="E40" i="33"/>
  <c r="D40" i="33"/>
  <c r="E39" i="33"/>
  <c r="D39" i="33"/>
  <c r="E38" i="33"/>
  <c r="D38" i="33"/>
  <c r="E37" i="33"/>
  <c r="D37" i="33"/>
  <c r="E36" i="33"/>
  <c r="D36" i="33"/>
  <c r="E35" i="33"/>
  <c r="D35" i="33"/>
  <c r="E34" i="33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E18" i="33"/>
  <c r="D18" i="33"/>
  <c r="E17" i="33"/>
  <c r="D17" i="33"/>
  <c r="G47" i="33"/>
  <c r="E16" i="33"/>
  <c r="D16" i="33"/>
  <c r="B16" i="33"/>
  <c r="B17" i="33"/>
  <c r="E46" i="32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E36" i="32"/>
  <c r="D36" i="32"/>
  <c r="E35" i="32"/>
  <c r="D35" i="32"/>
  <c r="E34" i="32"/>
  <c r="D34" i="32"/>
  <c r="E33" i="32"/>
  <c r="D33" i="32"/>
  <c r="E32" i="32"/>
  <c r="D32" i="32"/>
  <c r="E31" i="32"/>
  <c r="D31" i="32"/>
  <c r="E30" i="32"/>
  <c r="D30" i="32"/>
  <c r="E29" i="32"/>
  <c r="D29" i="32"/>
  <c r="E28" i="32"/>
  <c r="D28" i="32"/>
  <c r="E27" i="32"/>
  <c r="D27" i="32"/>
  <c r="E26" i="32"/>
  <c r="D26" i="32"/>
  <c r="E25" i="32"/>
  <c r="D25" i="32"/>
  <c r="E24" i="32"/>
  <c r="D24" i="32"/>
  <c r="E23" i="32"/>
  <c r="D23" i="32"/>
  <c r="E22" i="32"/>
  <c r="D22" i="32"/>
  <c r="E21" i="32"/>
  <c r="D21" i="32"/>
  <c r="E20" i="32"/>
  <c r="D20" i="32"/>
  <c r="E19" i="32"/>
  <c r="D19" i="32"/>
  <c r="E18" i="32"/>
  <c r="D18" i="32"/>
  <c r="E17" i="32"/>
  <c r="D17" i="32"/>
  <c r="G47" i="32"/>
  <c r="E16" i="32"/>
  <c r="D16" i="32"/>
  <c r="B16" i="32"/>
  <c r="B17" i="32"/>
  <c r="E46" i="31"/>
  <c r="D46" i="31"/>
  <c r="E45" i="31"/>
  <c r="D45" i="31"/>
  <c r="E44" i="31"/>
  <c r="D44" i="31"/>
  <c r="E43" i="31"/>
  <c r="D43" i="31"/>
  <c r="E42" i="31"/>
  <c r="D42" i="31"/>
  <c r="E41" i="31"/>
  <c r="D41" i="31"/>
  <c r="E40" i="31"/>
  <c r="D40" i="31"/>
  <c r="E39" i="31"/>
  <c r="D39" i="31"/>
  <c r="E38" i="31"/>
  <c r="D38" i="31"/>
  <c r="E37" i="31"/>
  <c r="D37" i="31"/>
  <c r="E36" i="31"/>
  <c r="D36" i="31"/>
  <c r="E35" i="31"/>
  <c r="D35" i="31"/>
  <c r="E34" i="31"/>
  <c r="D34" i="31"/>
  <c r="E33" i="31"/>
  <c r="D33" i="31"/>
  <c r="E32" i="31"/>
  <c r="D32" i="31"/>
  <c r="E31" i="31"/>
  <c r="D31" i="31"/>
  <c r="E30" i="31"/>
  <c r="D30" i="31"/>
  <c r="E29" i="31"/>
  <c r="D29" i="31"/>
  <c r="E28" i="31"/>
  <c r="D28" i="31"/>
  <c r="E27" i="31"/>
  <c r="D27" i="31"/>
  <c r="E26" i="31"/>
  <c r="D26" i="31"/>
  <c r="E25" i="31"/>
  <c r="D25" i="31"/>
  <c r="E24" i="31"/>
  <c r="D24" i="31"/>
  <c r="E23" i="31"/>
  <c r="D23" i="31"/>
  <c r="E22" i="31"/>
  <c r="D22" i="31"/>
  <c r="E21" i="31"/>
  <c r="D21" i="31"/>
  <c r="E20" i="31"/>
  <c r="D20" i="31"/>
  <c r="E19" i="31"/>
  <c r="D19" i="31"/>
  <c r="E18" i="31"/>
  <c r="D18" i="31"/>
  <c r="E17" i="31"/>
  <c r="D17" i="31"/>
  <c r="G47" i="31"/>
  <c r="E16" i="31"/>
  <c r="D16" i="31"/>
  <c r="B16" i="31"/>
  <c r="B17" i="31"/>
  <c r="E46" i="30"/>
  <c r="D46" i="30"/>
  <c r="E45" i="30"/>
  <c r="D45" i="30"/>
  <c r="E44" i="30"/>
  <c r="D44" i="30"/>
  <c r="E43" i="30"/>
  <c r="D43" i="30"/>
  <c r="E42" i="30"/>
  <c r="D42" i="30"/>
  <c r="E41" i="30"/>
  <c r="D41" i="30"/>
  <c r="E40" i="30"/>
  <c r="D40" i="30"/>
  <c r="E39" i="30"/>
  <c r="D39" i="30"/>
  <c r="E38" i="30"/>
  <c r="D38" i="30"/>
  <c r="E37" i="30"/>
  <c r="D37" i="30"/>
  <c r="E36" i="30"/>
  <c r="D36" i="30"/>
  <c r="E35" i="30"/>
  <c r="D35" i="30"/>
  <c r="E34" i="30"/>
  <c r="D34" i="30"/>
  <c r="E33" i="30"/>
  <c r="D33" i="30"/>
  <c r="E32" i="30"/>
  <c r="D32" i="30"/>
  <c r="E31" i="30"/>
  <c r="D31" i="30"/>
  <c r="E30" i="30"/>
  <c r="D30" i="30"/>
  <c r="E29" i="30"/>
  <c r="D29" i="30"/>
  <c r="E28" i="30"/>
  <c r="D28" i="30"/>
  <c r="E27" i="30"/>
  <c r="D27" i="30"/>
  <c r="E26" i="30"/>
  <c r="D26" i="30"/>
  <c r="E25" i="30"/>
  <c r="D25" i="30"/>
  <c r="E24" i="30"/>
  <c r="D24" i="30"/>
  <c r="E23" i="30"/>
  <c r="D23" i="30"/>
  <c r="E22" i="30"/>
  <c r="D22" i="30"/>
  <c r="E21" i="30"/>
  <c r="D21" i="30"/>
  <c r="E20" i="30"/>
  <c r="D20" i="30"/>
  <c r="E19" i="30"/>
  <c r="D19" i="30"/>
  <c r="E18" i="30"/>
  <c r="D18" i="30"/>
  <c r="E17" i="30"/>
  <c r="D17" i="30"/>
  <c r="G47" i="30"/>
  <c r="E16" i="30"/>
  <c r="D16" i="30"/>
  <c r="B16" i="30"/>
  <c r="B17" i="30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6" i="29"/>
  <c r="D16" i="29"/>
  <c r="E17" i="29"/>
  <c r="D17" i="29"/>
  <c r="E19" i="29"/>
  <c r="D19" i="29"/>
  <c r="E18" i="29"/>
  <c r="D18" i="29"/>
  <c r="AK67" i="42"/>
  <c r="AK68" i="42"/>
  <c r="AK69" i="42"/>
  <c r="AK70" i="42"/>
  <c r="AK71" i="42"/>
  <c r="F18" i="29"/>
  <c r="F16" i="30"/>
  <c r="F17" i="30"/>
  <c r="F18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F45" i="40"/>
  <c r="F46" i="40"/>
  <c r="F16" i="41"/>
  <c r="F17" i="41"/>
  <c r="F18" i="41"/>
  <c r="F19" i="41"/>
  <c r="F20" i="41"/>
  <c r="F21" i="41"/>
  <c r="F22" i="41"/>
  <c r="F23" i="41"/>
  <c r="F24" i="41"/>
  <c r="F25" i="41"/>
  <c r="F26" i="41"/>
  <c r="F28" i="41"/>
  <c r="F30" i="41"/>
  <c r="F31" i="41"/>
  <c r="F32" i="41"/>
  <c r="F34" i="41"/>
  <c r="F36" i="41"/>
  <c r="F37" i="41"/>
  <c r="F38" i="41"/>
  <c r="F39" i="41"/>
  <c r="F40" i="41"/>
  <c r="F41" i="41"/>
  <c r="F42" i="41"/>
  <c r="F43" i="41"/>
  <c r="F44" i="41"/>
  <c r="F45" i="41"/>
  <c r="F46" i="41"/>
  <c r="F35" i="41"/>
  <c r="F33" i="41"/>
  <c r="F29" i="41"/>
  <c r="F27" i="41"/>
  <c r="B18" i="41"/>
  <c r="C17" i="41"/>
  <c r="C16" i="41"/>
  <c r="B18" i="38"/>
  <c r="C17" i="38"/>
  <c r="C16" i="38"/>
  <c r="B18" i="39"/>
  <c r="C17" i="39"/>
  <c r="B18" i="40"/>
  <c r="C17" i="40"/>
  <c r="C16" i="39"/>
  <c r="C16" i="40"/>
  <c r="B18" i="37"/>
  <c r="C17" i="37"/>
  <c r="C16" i="37"/>
  <c r="B18" i="36"/>
  <c r="C17" i="36"/>
  <c r="C16" i="36"/>
  <c r="B18" i="35"/>
  <c r="C17" i="35"/>
  <c r="C16" i="35"/>
  <c r="B18" i="34"/>
  <c r="C17" i="34"/>
  <c r="C16" i="34"/>
  <c r="B18" i="33"/>
  <c r="C17" i="33"/>
  <c r="C16" i="33"/>
  <c r="B18" i="32"/>
  <c r="C17" i="32"/>
  <c r="C16" i="32"/>
  <c r="B18" i="31"/>
  <c r="C17" i="31"/>
  <c r="C16" i="31"/>
  <c r="F19" i="30"/>
  <c r="B18" i="30"/>
  <c r="C17" i="30"/>
  <c r="C16" i="30"/>
  <c r="F17" i="29"/>
  <c r="F16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19" i="29"/>
  <c r="B19" i="41"/>
  <c r="C18" i="41"/>
  <c r="B19" i="40"/>
  <c r="C18" i="40"/>
  <c r="B19" i="39"/>
  <c r="C18" i="39"/>
  <c r="B19" i="38"/>
  <c r="C18" i="38"/>
  <c r="B19" i="37"/>
  <c r="C18" i="37"/>
  <c r="B19" i="36"/>
  <c r="C18" i="36"/>
  <c r="B19" i="35"/>
  <c r="C18" i="35"/>
  <c r="B19" i="34"/>
  <c r="C18" i="34"/>
  <c r="B19" i="33"/>
  <c r="C18" i="33"/>
  <c r="B19" i="32"/>
  <c r="C18" i="32"/>
  <c r="B19" i="31"/>
  <c r="C18" i="31"/>
  <c r="B19" i="30"/>
  <c r="C18" i="30"/>
  <c r="B16" i="29"/>
  <c r="B17" i="29"/>
  <c r="B20" i="41"/>
  <c r="C19" i="41"/>
  <c r="B20" i="38"/>
  <c r="C19" i="38"/>
  <c r="B20" i="39"/>
  <c r="C19" i="39"/>
  <c r="B20" i="40"/>
  <c r="C19" i="40"/>
  <c r="B20" i="37"/>
  <c r="C19" i="37"/>
  <c r="B20" i="36"/>
  <c r="C19" i="36"/>
  <c r="B20" i="35"/>
  <c r="C19" i="35"/>
  <c r="B20" i="34"/>
  <c r="C19" i="34"/>
  <c r="B20" i="33"/>
  <c r="C19" i="33"/>
  <c r="B20" i="32"/>
  <c r="C19" i="32"/>
  <c r="B20" i="31"/>
  <c r="C19" i="31"/>
  <c r="B20" i="30"/>
  <c r="C19" i="30"/>
  <c r="B18" i="29"/>
  <c r="C17" i="29"/>
  <c r="C16" i="29"/>
  <c r="B21" i="41"/>
  <c r="C20" i="41"/>
  <c r="B21" i="40"/>
  <c r="C20" i="40"/>
  <c r="B21" i="39"/>
  <c r="C20" i="39"/>
  <c r="B21" i="38"/>
  <c r="C20" i="38"/>
  <c r="B21" i="37"/>
  <c r="C20" i="37"/>
  <c r="B21" i="36"/>
  <c r="C20" i="36"/>
  <c r="B21" i="35"/>
  <c r="C20" i="35"/>
  <c r="B21" i="34"/>
  <c r="C20" i="34"/>
  <c r="B21" i="33"/>
  <c r="C20" i="33"/>
  <c r="B21" i="32"/>
  <c r="C20" i="32"/>
  <c r="B21" i="31"/>
  <c r="C20" i="31"/>
  <c r="B21" i="30"/>
  <c r="C20" i="30"/>
  <c r="B19" i="29"/>
  <c r="C18" i="29"/>
  <c r="B22" i="41"/>
  <c r="C21" i="41"/>
  <c r="B22" i="38"/>
  <c r="C21" i="38"/>
  <c r="B22" i="39"/>
  <c r="C21" i="39"/>
  <c r="B22" i="40"/>
  <c r="C21" i="40"/>
  <c r="B22" i="37"/>
  <c r="C21" i="37"/>
  <c r="B22" i="36"/>
  <c r="C21" i="36"/>
  <c r="B22" i="35"/>
  <c r="C21" i="35"/>
  <c r="B22" i="34"/>
  <c r="C21" i="34"/>
  <c r="B22" i="33"/>
  <c r="C21" i="33"/>
  <c r="B22" i="32"/>
  <c r="C21" i="32"/>
  <c r="B22" i="31"/>
  <c r="C21" i="31"/>
  <c r="B22" i="30"/>
  <c r="C21" i="30"/>
  <c r="B20" i="29"/>
  <c r="C19" i="29"/>
  <c r="B23" i="41"/>
  <c r="C22" i="41"/>
  <c r="B23" i="40"/>
  <c r="C22" i="40"/>
  <c r="B23" i="39"/>
  <c r="C22" i="39"/>
  <c r="B23" i="38"/>
  <c r="C22" i="38"/>
  <c r="B23" i="37"/>
  <c r="C22" i="37"/>
  <c r="B23" i="36"/>
  <c r="C22" i="36"/>
  <c r="B23" i="35"/>
  <c r="C22" i="35"/>
  <c r="B23" i="34"/>
  <c r="C22" i="34"/>
  <c r="B23" i="33"/>
  <c r="C22" i="33"/>
  <c r="B23" i="32"/>
  <c r="C22" i="32"/>
  <c r="B23" i="31"/>
  <c r="C22" i="31"/>
  <c r="B23" i="30"/>
  <c r="C22" i="30"/>
  <c r="B21" i="29"/>
  <c r="C20" i="29"/>
  <c r="B24" i="41"/>
  <c r="C23" i="41"/>
  <c r="B24" i="38"/>
  <c r="C23" i="38"/>
  <c r="B24" i="39"/>
  <c r="C23" i="39"/>
  <c r="B24" i="40"/>
  <c r="C23" i="40"/>
  <c r="B24" i="37"/>
  <c r="C23" i="37"/>
  <c r="B24" i="36"/>
  <c r="C23" i="36"/>
  <c r="B24" i="35"/>
  <c r="C23" i="35"/>
  <c r="B24" i="34"/>
  <c r="C23" i="34"/>
  <c r="B24" i="33"/>
  <c r="C23" i="33"/>
  <c r="B24" i="32"/>
  <c r="C23" i="32"/>
  <c r="B24" i="31"/>
  <c r="C23" i="31"/>
  <c r="B24" i="30"/>
  <c r="C23" i="30"/>
  <c r="B22" i="29"/>
  <c r="C21" i="29"/>
  <c r="B25" i="41"/>
  <c r="C24" i="41"/>
  <c r="B25" i="40"/>
  <c r="C24" i="40"/>
  <c r="B25" i="39"/>
  <c r="C24" i="39"/>
  <c r="B25" i="38"/>
  <c r="C24" i="38"/>
  <c r="B25" i="37"/>
  <c r="C24" i="37"/>
  <c r="B25" i="36"/>
  <c r="C24" i="36"/>
  <c r="B25" i="35"/>
  <c r="C24" i="35"/>
  <c r="B25" i="34"/>
  <c r="C24" i="34"/>
  <c r="B25" i="33"/>
  <c r="C24" i="33"/>
  <c r="B25" i="32"/>
  <c r="C24" i="32"/>
  <c r="B25" i="31"/>
  <c r="C24" i="31"/>
  <c r="B25" i="30"/>
  <c r="C24" i="30"/>
  <c r="B23" i="29"/>
  <c r="C22" i="29"/>
  <c r="B26" i="41"/>
  <c r="C25" i="41"/>
  <c r="B26" i="38"/>
  <c r="C25" i="38"/>
  <c r="B26" i="39"/>
  <c r="C25" i="39"/>
  <c r="B26" i="40"/>
  <c r="C25" i="40"/>
  <c r="B26" i="37"/>
  <c r="C25" i="37"/>
  <c r="B26" i="36"/>
  <c r="C25" i="36"/>
  <c r="B26" i="35"/>
  <c r="C25" i="35"/>
  <c r="B26" i="34"/>
  <c r="C25" i="34"/>
  <c r="B26" i="33"/>
  <c r="C25" i="33"/>
  <c r="B26" i="32"/>
  <c r="C25" i="32"/>
  <c r="B26" i="31"/>
  <c r="C25" i="31"/>
  <c r="B26" i="30"/>
  <c r="C25" i="30"/>
  <c r="B24" i="29"/>
  <c r="C23" i="29"/>
  <c r="B27" i="41"/>
  <c r="C26" i="41"/>
  <c r="B27" i="40"/>
  <c r="C26" i="40"/>
  <c r="B27" i="39"/>
  <c r="C26" i="39"/>
  <c r="B27" i="38"/>
  <c r="C26" i="38"/>
  <c r="B27" i="37"/>
  <c r="C26" i="37"/>
  <c r="B27" i="36"/>
  <c r="C26" i="36"/>
  <c r="B27" i="35"/>
  <c r="C26" i="35"/>
  <c r="B27" i="34"/>
  <c r="C26" i="34"/>
  <c r="B27" i="33"/>
  <c r="C26" i="33"/>
  <c r="B27" i="32"/>
  <c r="C26" i="32"/>
  <c r="B27" i="31"/>
  <c r="C26" i="31"/>
  <c r="B27" i="30"/>
  <c r="C26" i="30"/>
  <c r="B25" i="29"/>
  <c r="C24" i="29"/>
  <c r="B28" i="41"/>
  <c r="C27" i="41"/>
  <c r="B28" i="38"/>
  <c r="C27" i="38"/>
  <c r="B28" i="39"/>
  <c r="C27" i="39"/>
  <c r="B28" i="40"/>
  <c r="C27" i="40"/>
  <c r="B28" i="37"/>
  <c r="C27" i="37"/>
  <c r="B28" i="36"/>
  <c r="C27" i="36"/>
  <c r="B28" i="35"/>
  <c r="C27" i="35"/>
  <c r="B28" i="34"/>
  <c r="C27" i="34"/>
  <c r="B28" i="33"/>
  <c r="C27" i="33"/>
  <c r="B28" i="32"/>
  <c r="C27" i="32"/>
  <c r="B28" i="31"/>
  <c r="C27" i="31"/>
  <c r="B28" i="30"/>
  <c r="C27" i="30"/>
  <c r="B26" i="29"/>
  <c r="C25" i="29"/>
  <c r="B29" i="41"/>
  <c r="C28" i="41"/>
  <c r="B29" i="40"/>
  <c r="C28" i="40"/>
  <c r="B29" i="39"/>
  <c r="C28" i="39"/>
  <c r="B29" i="38"/>
  <c r="C28" i="38"/>
  <c r="B29" i="37"/>
  <c r="C28" i="37"/>
  <c r="B29" i="36"/>
  <c r="C28" i="36"/>
  <c r="B29" i="35"/>
  <c r="C28" i="35"/>
  <c r="B29" i="34"/>
  <c r="C28" i="34"/>
  <c r="B29" i="33"/>
  <c r="C28" i="33"/>
  <c r="B29" i="32"/>
  <c r="C28" i="32"/>
  <c r="B29" i="31"/>
  <c r="C28" i="31"/>
  <c r="B29" i="30"/>
  <c r="C28" i="30"/>
  <c r="B27" i="29"/>
  <c r="C26" i="29"/>
  <c r="B30" i="41"/>
  <c r="C29" i="41"/>
  <c r="B30" i="38"/>
  <c r="C29" i="38"/>
  <c r="B30" i="39"/>
  <c r="C29" i="39"/>
  <c r="B30" i="40"/>
  <c r="C29" i="40"/>
  <c r="B30" i="37"/>
  <c r="C29" i="37"/>
  <c r="B30" i="36"/>
  <c r="C29" i="36"/>
  <c r="B30" i="35"/>
  <c r="C29" i="35"/>
  <c r="B30" i="34"/>
  <c r="C29" i="34"/>
  <c r="B30" i="33"/>
  <c r="C29" i="33"/>
  <c r="B30" i="32"/>
  <c r="C29" i="32"/>
  <c r="B30" i="31"/>
  <c r="C29" i="31"/>
  <c r="B30" i="30"/>
  <c r="C29" i="30"/>
  <c r="B28" i="29"/>
  <c r="C27" i="29"/>
  <c r="B31" i="41"/>
  <c r="C30" i="41"/>
  <c r="B31" i="40"/>
  <c r="C30" i="40"/>
  <c r="B31" i="39"/>
  <c r="C30" i="39"/>
  <c r="B31" i="38"/>
  <c r="C30" i="38"/>
  <c r="B31" i="37"/>
  <c r="C30" i="37"/>
  <c r="B31" i="36"/>
  <c r="C30" i="36"/>
  <c r="B31" i="35"/>
  <c r="C30" i="35"/>
  <c r="B31" i="34"/>
  <c r="C30" i="34"/>
  <c r="B31" i="33"/>
  <c r="C30" i="33"/>
  <c r="B31" i="32"/>
  <c r="C30" i="32"/>
  <c r="B31" i="31"/>
  <c r="C30" i="31"/>
  <c r="B31" i="30"/>
  <c r="C30" i="30"/>
  <c r="B29" i="29"/>
  <c r="C28" i="29"/>
  <c r="B32" i="41"/>
  <c r="C31" i="41"/>
  <c r="B32" i="38"/>
  <c r="C31" i="38"/>
  <c r="B32" i="39"/>
  <c r="C31" i="39"/>
  <c r="B32" i="40"/>
  <c r="C31" i="40"/>
  <c r="B32" i="37"/>
  <c r="C31" i="37"/>
  <c r="B32" i="36"/>
  <c r="C31" i="36"/>
  <c r="B32" i="35"/>
  <c r="C31" i="35"/>
  <c r="B32" i="34"/>
  <c r="C31" i="34"/>
  <c r="B32" i="33"/>
  <c r="C31" i="33"/>
  <c r="B32" i="32"/>
  <c r="C31" i="32"/>
  <c r="B32" i="31"/>
  <c r="C31" i="31"/>
  <c r="B32" i="30"/>
  <c r="C31" i="30"/>
  <c r="B30" i="29"/>
  <c r="C29" i="29"/>
  <c r="B33" i="41"/>
  <c r="C32" i="41"/>
  <c r="B33" i="40"/>
  <c r="C32" i="40"/>
  <c r="B33" i="39"/>
  <c r="C32" i="39"/>
  <c r="B33" i="38"/>
  <c r="C32" i="38"/>
  <c r="B33" i="37"/>
  <c r="C32" i="37"/>
  <c r="B33" i="36"/>
  <c r="C32" i="36"/>
  <c r="B33" i="35"/>
  <c r="C32" i="35"/>
  <c r="B33" i="34"/>
  <c r="C32" i="34"/>
  <c r="B33" i="33"/>
  <c r="C32" i="33"/>
  <c r="B33" i="32"/>
  <c r="C32" i="32"/>
  <c r="B33" i="31"/>
  <c r="C32" i="31"/>
  <c r="B33" i="30"/>
  <c r="C32" i="30"/>
  <c r="B31" i="29"/>
  <c r="C30" i="29"/>
  <c r="B34" i="41"/>
  <c r="C33" i="41"/>
  <c r="B34" i="38"/>
  <c r="C33" i="38"/>
  <c r="B34" i="39"/>
  <c r="C33" i="39"/>
  <c r="B34" i="40"/>
  <c r="C33" i="40"/>
  <c r="B34" i="37"/>
  <c r="C33" i="37"/>
  <c r="B34" i="36"/>
  <c r="C33" i="36"/>
  <c r="B34" i="35"/>
  <c r="C33" i="35"/>
  <c r="B34" i="34"/>
  <c r="C33" i="34"/>
  <c r="B34" i="33"/>
  <c r="C33" i="33"/>
  <c r="B34" i="32"/>
  <c r="C33" i="32"/>
  <c r="B34" i="31"/>
  <c r="C33" i="31"/>
  <c r="B34" i="30"/>
  <c r="C33" i="30"/>
  <c r="B32" i="29"/>
  <c r="C31" i="29"/>
  <c r="B35" i="41"/>
  <c r="C34" i="41"/>
  <c r="B35" i="40"/>
  <c r="C34" i="40"/>
  <c r="B35" i="39"/>
  <c r="C34" i="39"/>
  <c r="B35" i="38"/>
  <c r="C34" i="38"/>
  <c r="B35" i="37"/>
  <c r="C34" i="37"/>
  <c r="B35" i="36"/>
  <c r="C34" i="36"/>
  <c r="B35" i="35"/>
  <c r="C34" i="35"/>
  <c r="B35" i="34"/>
  <c r="C34" i="34"/>
  <c r="B35" i="33"/>
  <c r="C34" i="33"/>
  <c r="B35" i="32"/>
  <c r="C34" i="32"/>
  <c r="B35" i="31"/>
  <c r="C34" i="31"/>
  <c r="B35" i="30"/>
  <c r="C34" i="30"/>
  <c r="B33" i="29"/>
  <c r="C32" i="29"/>
  <c r="B36" i="41"/>
  <c r="C35" i="41"/>
  <c r="B36" i="38"/>
  <c r="C35" i="38"/>
  <c r="B36" i="39"/>
  <c r="C35" i="39"/>
  <c r="B36" i="40"/>
  <c r="C35" i="40"/>
  <c r="B36" i="37"/>
  <c r="C35" i="37"/>
  <c r="B36" i="36"/>
  <c r="C35" i="36"/>
  <c r="B36" i="35"/>
  <c r="C35" i="35"/>
  <c r="B36" i="34"/>
  <c r="C35" i="34"/>
  <c r="B36" i="33"/>
  <c r="C35" i="33"/>
  <c r="B36" i="32"/>
  <c r="C35" i="32"/>
  <c r="B36" i="31"/>
  <c r="C35" i="31"/>
  <c r="B36" i="30"/>
  <c r="C35" i="30"/>
  <c r="B34" i="29"/>
  <c r="C33" i="29"/>
  <c r="B37" i="41"/>
  <c r="C36" i="41"/>
  <c r="B37" i="40"/>
  <c r="C36" i="40"/>
  <c r="B37" i="39"/>
  <c r="C36" i="39"/>
  <c r="B37" i="38"/>
  <c r="C36" i="38"/>
  <c r="B37" i="37"/>
  <c r="C36" i="37"/>
  <c r="B37" i="36"/>
  <c r="C36" i="36"/>
  <c r="B37" i="35"/>
  <c r="C36" i="35"/>
  <c r="B37" i="34"/>
  <c r="C36" i="34"/>
  <c r="B37" i="33"/>
  <c r="C36" i="33"/>
  <c r="B37" i="32"/>
  <c r="C36" i="32"/>
  <c r="B37" i="31"/>
  <c r="C36" i="31"/>
  <c r="B37" i="30"/>
  <c r="C36" i="30"/>
  <c r="B35" i="29"/>
  <c r="C34" i="29"/>
  <c r="B38" i="41"/>
  <c r="C37" i="41"/>
  <c r="B38" i="38"/>
  <c r="C37" i="38"/>
  <c r="B38" i="39"/>
  <c r="C37" i="39"/>
  <c r="B38" i="40"/>
  <c r="C37" i="40"/>
  <c r="B38" i="37"/>
  <c r="C37" i="37"/>
  <c r="B38" i="36"/>
  <c r="C37" i="36"/>
  <c r="B38" i="35"/>
  <c r="C37" i="35"/>
  <c r="B38" i="34"/>
  <c r="C37" i="34"/>
  <c r="B38" i="33"/>
  <c r="C37" i="33"/>
  <c r="B38" i="32"/>
  <c r="C37" i="32"/>
  <c r="B38" i="31"/>
  <c r="C37" i="31"/>
  <c r="B38" i="30"/>
  <c r="C37" i="30"/>
  <c r="B36" i="29"/>
  <c r="C35" i="29"/>
  <c r="B39" i="41"/>
  <c r="C38" i="41"/>
  <c r="B39" i="40"/>
  <c r="C38" i="40"/>
  <c r="B39" i="39"/>
  <c r="C38" i="39"/>
  <c r="B39" i="38"/>
  <c r="C38" i="38"/>
  <c r="B39" i="37"/>
  <c r="C38" i="37"/>
  <c r="B39" i="36"/>
  <c r="C38" i="36"/>
  <c r="B39" i="35"/>
  <c r="C38" i="35"/>
  <c r="B39" i="34"/>
  <c r="C38" i="34"/>
  <c r="B39" i="33"/>
  <c r="C38" i="33"/>
  <c r="B39" i="32"/>
  <c r="C38" i="32"/>
  <c r="B39" i="31"/>
  <c r="C38" i="31"/>
  <c r="B39" i="30"/>
  <c r="C38" i="30"/>
  <c r="B37" i="29"/>
  <c r="C36" i="29"/>
  <c r="B40" i="41"/>
  <c r="C39" i="41"/>
  <c r="B40" i="38"/>
  <c r="C39" i="38"/>
  <c r="B40" i="39"/>
  <c r="C39" i="39"/>
  <c r="B40" i="40"/>
  <c r="C39" i="40"/>
  <c r="B40" i="37"/>
  <c r="C39" i="37"/>
  <c r="B40" i="36"/>
  <c r="C39" i="36"/>
  <c r="B40" i="35"/>
  <c r="C39" i="35"/>
  <c r="B40" i="34"/>
  <c r="C39" i="34"/>
  <c r="B40" i="33"/>
  <c r="C39" i="33"/>
  <c r="B40" i="32"/>
  <c r="C39" i="32"/>
  <c r="B40" i="31"/>
  <c r="C39" i="31"/>
  <c r="B40" i="30"/>
  <c r="C39" i="30"/>
  <c r="B38" i="29"/>
  <c r="C37" i="29"/>
  <c r="B41" i="41"/>
  <c r="C40" i="41"/>
  <c r="B41" i="40"/>
  <c r="C40" i="40"/>
  <c r="B41" i="39"/>
  <c r="C40" i="39"/>
  <c r="B41" i="38"/>
  <c r="C40" i="38"/>
  <c r="B41" i="37"/>
  <c r="C40" i="37"/>
  <c r="B41" i="36"/>
  <c r="C40" i="36"/>
  <c r="B41" i="35"/>
  <c r="C40" i="35"/>
  <c r="B41" i="34"/>
  <c r="C40" i="34"/>
  <c r="B41" i="33"/>
  <c r="C40" i="33"/>
  <c r="B41" i="32"/>
  <c r="C40" i="32"/>
  <c r="B41" i="31"/>
  <c r="C40" i="31"/>
  <c r="B41" i="30"/>
  <c r="C40" i="30"/>
  <c r="B39" i="29"/>
  <c r="C38" i="29"/>
  <c r="B42" i="41"/>
  <c r="C41" i="41"/>
  <c r="B42" i="38"/>
  <c r="C41" i="38"/>
  <c r="B42" i="39"/>
  <c r="C41" i="39"/>
  <c r="B42" i="40"/>
  <c r="C41" i="40"/>
  <c r="B42" i="37"/>
  <c r="C41" i="37"/>
  <c r="B42" i="36"/>
  <c r="C41" i="36"/>
  <c r="B42" i="35"/>
  <c r="C41" i="35"/>
  <c r="B42" i="34"/>
  <c r="C41" i="34"/>
  <c r="B42" i="33"/>
  <c r="C41" i="33"/>
  <c r="B42" i="32"/>
  <c r="C41" i="32"/>
  <c r="B42" i="31"/>
  <c r="C41" i="31"/>
  <c r="B42" i="30"/>
  <c r="C41" i="30"/>
  <c r="B40" i="29"/>
  <c r="C39" i="29"/>
  <c r="B43" i="41"/>
  <c r="C42" i="41"/>
  <c r="B43" i="40"/>
  <c r="C42" i="40"/>
  <c r="B43" i="39"/>
  <c r="C42" i="39"/>
  <c r="B43" i="38"/>
  <c r="C42" i="38"/>
  <c r="B43" i="37"/>
  <c r="C42" i="37"/>
  <c r="B43" i="36"/>
  <c r="C42" i="36"/>
  <c r="B43" i="35"/>
  <c r="C42" i="35"/>
  <c r="B43" i="34"/>
  <c r="C42" i="34"/>
  <c r="B43" i="33"/>
  <c r="C42" i="33"/>
  <c r="B43" i="32"/>
  <c r="C42" i="32"/>
  <c r="B43" i="31"/>
  <c r="C42" i="31"/>
  <c r="B43" i="30"/>
  <c r="C42" i="30"/>
  <c r="B41" i="29"/>
  <c r="C40" i="29"/>
  <c r="B44" i="41"/>
  <c r="C43" i="41"/>
  <c r="B44" i="38"/>
  <c r="C43" i="38"/>
  <c r="B44" i="39"/>
  <c r="C43" i="39"/>
  <c r="B44" i="40"/>
  <c r="C43" i="40"/>
  <c r="B44" i="37"/>
  <c r="C43" i="37"/>
  <c r="B44" i="36"/>
  <c r="C43" i="36"/>
  <c r="B44" i="35"/>
  <c r="C43" i="35"/>
  <c r="B44" i="34"/>
  <c r="C43" i="34"/>
  <c r="B44" i="33"/>
  <c r="C43" i="33"/>
  <c r="B44" i="32"/>
  <c r="C43" i="32"/>
  <c r="B44" i="31"/>
  <c r="C43" i="31"/>
  <c r="B44" i="30"/>
  <c r="C43" i="30"/>
  <c r="B42" i="29"/>
  <c r="C41" i="29"/>
  <c r="B45" i="41"/>
  <c r="C44" i="41"/>
  <c r="B45" i="40"/>
  <c r="C44" i="40"/>
  <c r="B45" i="39"/>
  <c r="C44" i="39"/>
  <c r="B45" i="38"/>
  <c r="C44" i="38"/>
  <c r="B45" i="37"/>
  <c r="C44" i="37"/>
  <c r="B45" i="36"/>
  <c r="C44" i="36"/>
  <c r="B45" i="35"/>
  <c r="C44" i="35"/>
  <c r="B45" i="34"/>
  <c r="C44" i="34"/>
  <c r="B45" i="33"/>
  <c r="C44" i="33"/>
  <c r="B45" i="32"/>
  <c r="C44" i="32"/>
  <c r="B45" i="31"/>
  <c r="C44" i="31"/>
  <c r="B45" i="30"/>
  <c r="C44" i="30"/>
  <c r="B43" i="29"/>
  <c r="C42" i="29"/>
  <c r="B46" i="41"/>
  <c r="C46" i="41"/>
  <c r="C45" i="41"/>
  <c r="B46" i="38"/>
  <c r="C46" i="38"/>
  <c r="C45" i="38"/>
  <c r="B46" i="39"/>
  <c r="C46" i="39"/>
  <c r="C45" i="39"/>
  <c r="B46" i="40"/>
  <c r="C46" i="40"/>
  <c r="C45" i="40"/>
  <c r="B46" i="37"/>
  <c r="C46" i="37"/>
  <c r="C45" i="37"/>
  <c r="B46" i="36"/>
  <c r="C46" i="36"/>
  <c r="C45" i="36"/>
  <c r="B46" i="35"/>
  <c r="C46" i="35"/>
  <c r="C45" i="35"/>
  <c r="B46" i="34"/>
  <c r="C46" i="34"/>
  <c r="C45" i="34"/>
  <c r="B46" i="33"/>
  <c r="C46" i="33"/>
  <c r="C45" i="33"/>
  <c r="B46" i="32"/>
  <c r="C46" i="32"/>
  <c r="C45" i="32"/>
  <c r="B46" i="31"/>
  <c r="C46" i="31"/>
  <c r="C45" i="31"/>
  <c r="B46" i="30"/>
  <c r="C46" i="30"/>
  <c r="C45" i="30"/>
  <c r="B44" i="29"/>
  <c r="C43" i="29"/>
  <c r="B45" i="29"/>
  <c r="C44" i="29"/>
  <c r="B46" i="29"/>
  <c r="C45" i="29"/>
  <c r="C46" i="29"/>
  <c r="G47" i="29"/>
</calcChain>
</file>

<file path=xl/comments1.xml><?xml version="1.0" encoding="utf-8"?>
<comments xmlns="http://schemas.openxmlformats.org/spreadsheetml/2006/main">
  <authors>
    <author>東北大学</author>
  </authors>
  <commentList>
    <comment ref="D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勤務時間、休憩時間等、労働時間数については自動計算のため入力不要です。
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業務区分を選択してください。</t>
        </r>
      </text>
    </comment>
    <comment ref="T10" authorId="0" shapeId="0">
      <text>
        <r>
          <rPr>
            <sz val="9"/>
            <color indexed="81"/>
            <rFont val="MS P ゴシック"/>
            <family val="3"/>
            <charset val="128"/>
          </rPr>
          <t>RA(ｽﾋﾟﾝﾄﾛﾆｸｽ)(環境・地球科学)(宇宙創成)はそれぞれ国際共同大学院プログラムのこと。</t>
        </r>
      </text>
    </comment>
    <comment ref="H11" authorId="0" shapeId="0">
      <text>
        <r>
          <rPr>
            <sz val="9"/>
            <color indexed="81"/>
            <rFont val="MS P ゴシック"/>
            <family val="3"/>
            <charset val="128"/>
          </rPr>
          <t>労働条件通知書に記載の職員番号（数字８桁）を記載してください。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労働条件通知書に記載の契約期間を記載してください。</t>
        </r>
      </text>
    </comment>
    <comment ref="H14" authorId="0" shapeId="0">
      <text>
        <r>
          <rPr>
            <sz val="9"/>
            <color indexed="81"/>
            <rFont val="MS P ゴシック"/>
            <family val="3"/>
            <charset val="128"/>
          </rPr>
          <t>ＴＡの場合には科目名を入力してください。</t>
        </r>
      </text>
    </comment>
    <comment ref="L14" authorId="0" shapeId="0">
      <text>
        <r>
          <rPr>
            <sz val="9"/>
            <color indexed="81"/>
            <rFont val="MS P ゴシック"/>
            <family val="3"/>
            <charset val="128"/>
          </rPr>
          <t>RA(卓越した大学院拠点形成)の場合は拠点名記載</t>
        </r>
      </text>
    </comment>
    <comment ref="H19" authorId="0" shapeId="0">
      <text>
        <r>
          <rPr>
            <sz val="9"/>
            <color indexed="81"/>
            <rFont val="MS P ゴシック"/>
            <family val="3"/>
            <charset val="128"/>
          </rPr>
          <t>それぞれの業務の始業・終業時間を入力してください。</t>
        </r>
      </text>
    </comment>
    <comment ref="F27" authorId="0" shapeId="0">
      <text>
        <r>
          <rPr>
            <sz val="9"/>
            <color indexed="81"/>
            <rFont val="MS P ゴシック"/>
            <family val="3"/>
            <charset val="128"/>
          </rPr>
          <t>6時間以上勤務を行う場合は、45分以上休憩が必要です。取得していない場合は赤色になります。</t>
        </r>
      </text>
    </comment>
    <comment ref="G33" authorId="0" shapeId="0">
      <text>
        <r>
          <rPr>
            <sz val="9"/>
            <color indexed="81"/>
            <rFont val="MS P ゴシック"/>
            <family val="3"/>
            <charset val="128"/>
          </rPr>
          <t>7時間45分以上業務を行うと超過勤務となってしまうため、そのような勤務を行わないよう、業務を調整してください。</t>
        </r>
      </text>
    </comment>
    <comment ref="M35" authorId="0" shapeId="0">
      <text>
        <r>
          <rPr>
            <sz val="9"/>
            <color indexed="81"/>
            <rFont val="MS P ゴシック"/>
            <family val="3"/>
            <charset val="128"/>
          </rPr>
          <t>業務中に休憩等を取得した場合にはグループ化を解除し、休憩列を表示させて、休憩時間等を入力します。</t>
        </r>
      </text>
    </comment>
  </commentList>
</comments>
</file>

<file path=xl/sharedStrings.xml><?xml version="1.0" encoding="utf-8"?>
<sst xmlns="http://schemas.openxmlformats.org/spreadsheetml/2006/main" count="792" uniqueCount="109">
  <si>
    <t>日</t>
    <rPh sb="0" eb="1">
      <t>ニチ</t>
    </rPh>
    <phoneticPr fontId="1"/>
  </si>
  <si>
    <t>曜日</t>
    <rPh sb="0" eb="2">
      <t>ヨウビ</t>
    </rPh>
    <phoneticPr fontId="1"/>
  </si>
  <si>
    <t>総務課長</t>
    <rPh sb="0" eb="2">
      <t>ソウム</t>
    </rPh>
    <rPh sb="2" eb="4">
      <t>カチョウ</t>
    </rPh>
    <phoneticPr fontId="1"/>
  </si>
  <si>
    <t>合計時間数</t>
    <rPh sb="0" eb="2">
      <t>ゴウケイ</t>
    </rPh>
    <rPh sb="2" eb="5">
      <t>ジカンスウ</t>
    </rPh>
    <phoneticPr fontId="1"/>
  </si>
  <si>
    <t>勤務時間
管理員</t>
    <rPh sb="0" eb="2">
      <t>キンム</t>
    </rPh>
    <rPh sb="2" eb="4">
      <t>ジカン</t>
    </rPh>
    <rPh sb="5" eb="8">
      <t>カンリイン</t>
    </rPh>
    <phoneticPr fontId="1"/>
  </si>
  <si>
    <r>
      <t>年</t>
    </r>
    <r>
      <rPr>
        <sz val="8"/>
        <rFont val="ＭＳ Ｐ明朝"/>
        <family val="1"/>
        <charset val="128"/>
      </rPr>
      <t>（西暦）</t>
    </r>
    <rPh sb="0" eb="1">
      <t>ネン</t>
    </rPh>
    <rPh sb="2" eb="4">
      <t>セイレキ</t>
    </rPh>
    <phoneticPr fontId="1"/>
  </si>
  <si>
    <t>月</t>
    <rPh sb="0" eb="1">
      <t>ツキ</t>
    </rPh>
    <phoneticPr fontId="1"/>
  </si>
  <si>
    <t>昭和の日</t>
  </si>
  <si>
    <t>憲法記念日</t>
  </si>
  <si>
    <t>みどりの日</t>
  </si>
  <si>
    <t>こどもの日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</si>
  <si>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</si>
  <si>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</si>
  <si>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</si>
  <si>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</si>
  <si>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</si>
  <si>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</si>
  <si>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</si>
  <si>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</si>
  <si>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</si>
  <si>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</si>
  <si>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</si>
  <si>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</si>
  <si>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氏名</t>
    <rPh sb="0" eb="2">
      <t>シメイ</t>
    </rPh>
    <phoneticPr fontId="1"/>
  </si>
  <si>
    <t>テスト</t>
    <phoneticPr fontId="1"/>
  </si>
  <si>
    <t>山の日</t>
  </si>
  <si>
    <t>従事日誌（学生（TA・RA・AA）用）</t>
    <rPh sb="0" eb="2">
      <t>ジュウジ</t>
    </rPh>
    <rPh sb="2" eb="4">
      <t>ニッシ</t>
    </rPh>
    <rPh sb="5" eb="7">
      <t>ガクセイ</t>
    </rPh>
    <rPh sb="17" eb="18">
      <t>ヨウ</t>
    </rPh>
    <phoneticPr fontId="1"/>
  </si>
  <si>
    <t>労働時間数のうち各業務ごとの業務従事時間数</t>
    <rPh sb="0" eb="2">
      <t>ロウドウ</t>
    </rPh>
    <rPh sb="2" eb="4">
      <t>ジカン</t>
    </rPh>
    <rPh sb="4" eb="5">
      <t>スウ</t>
    </rPh>
    <rPh sb="8" eb="11">
      <t>カクギョウム</t>
    </rPh>
    <rPh sb="14" eb="16">
      <t>ギョウム</t>
    </rPh>
    <rPh sb="16" eb="18">
      <t>ジュウジ</t>
    </rPh>
    <rPh sb="18" eb="21">
      <t>ジカンスウ</t>
    </rPh>
    <phoneticPr fontId="1"/>
  </si>
  <si>
    <t>人事係長</t>
    <rPh sb="0" eb="2">
      <t>ジンジ</t>
    </rPh>
    <rPh sb="2" eb="3">
      <t>カカリ</t>
    </rPh>
    <rPh sb="3" eb="4">
      <t>チョウ</t>
    </rPh>
    <phoneticPr fontId="1"/>
  </si>
  <si>
    <t>学籍番号</t>
    <rPh sb="0" eb="2">
      <t>ガクセキ</t>
    </rPh>
    <rPh sb="2" eb="4">
      <t>バンゴウ</t>
    </rPh>
    <phoneticPr fontId="1"/>
  </si>
  <si>
    <t>ＴＡ（ｷｬﾝﾊﾟｽﾗｲﾌ）</t>
    <phoneticPr fontId="1"/>
  </si>
  <si>
    <t>ＲＡ（一般）</t>
    <rPh sb="3" eb="5">
      <t>イッパン</t>
    </rPh>
    <phoneticPr fontId="1"/>
  </si>
  <si>
    <t>特記事項（年休、出張等）　　　　</t>
    <rPh sb="0" eb="2">
      <t>トッキ</t>
    </rPh>
    <rPh sb="2" eb="4">
      <t>ジコウ</t>
    </rPh>
    <rPh sb="5" eb="7">
      <t>ネンキュウ</t>
    </rPh>
    <rPh sb="8" eb="11">
      <t>シュッチョウナド</t>
    </rPh>
    <phoneticPr fontId="1"/>
  </si>
  <si>
    <t>勤務時間</t>
    <rPh sb="0" eb="2">
      <t>キンム</t>
    </rPh>
    <rPh sb="2" eb="4">
      <t>ジカン</t>
    </rPh>
    <phoneticPr fontId="1"/>
  </si>
  <si>
    <t>ＡＡ</t>
    <phoneticPr fontId="1"/>
  </si>
  <si>
    <t>休憩時間等</t>
    <rPh sb="0" eb="2">
      <t>キュウケイ</t>
    </rPh>
    <rPh sb="2" eb="4">
      <t>ジカン</t>
    </rPh>
    <rPh sb="4" eb="5">
      <t>トウ</t>
    </rPh>
    <phoneticPr fontId="1"/>
  </si>
  <si>
    <t>専攻名等</t>
    <rPh sb="0" eb="2">
      <t>センコウ</t>
    </rPh>
    <rPh sb="2" eb="3">
      <t>メイ</t>
    </rPh>
    <rPh sb="3" eb="4">
      <t>トウ</t>
    </rPh>
    <phoneticPr fontId="1"/>
  </si>
  <si>
    <t>数学専攻</t>
    <rPh sb="0" eb="2">
      <t>スウガク</t>
    </rPh>
    <rPh sb="2" eb="4">
      <t>センコウ</t>
    </rPh>
    <phoneticPr fontId="1"/>
  </si>
  <si>
    <t>物理学専攻</t>
    <rPh sb="0" eb="3">
      <t>ブツリガク</t>
    </rPh>
    <rPh sb="3" eb="5">
      <t>センコウ</t>
    </rPh>
    <phoneticPr fontId="1"/>
  </si>
  <si>
    <t>天文学専攻</t>
    <rPh sb="0" eb="3">
      <t>テンモンガク</t>
    </rPh>
    <rPh sb="3" eb="5">
      <t>センコウ</t>
    </rPh>
    <phoneticPr fontId="1"/>
  </si>
  <si>
    <t>地球物理学専攻</t>
    <rPh sb="0" eb="2">
      <t>チキュウ</t>
    </rPh>
    <rPh sb="2" eb="5">
      <t>ブツリガク</t>
    </rPh>
    <rPh sb="5" eb="7">
      <t>センコウ</t>
    </rPh>
    <phoneticPr fontId="1"/>
  </si>
  <si>
    <t>化学専攻</t>
    <rPh sb="0" eb="2">
      <t>カガク</t>
    </rPh>
    <rPh sb="2" eb="4">
      <t>センコウ</t>
    </rPh>
    <phoneticPr fontId="1"/>
  </si>
  <si>
    <t>地学専攻</t>
    <rPh sb="0" eb="2">
      <t>チガク</t>
    </rPh>
    <rPh sb="2" eb="4">
      <t>センコウ</t>
    </rPh>
    <phoneticPr fontId="1"/>
  </si>
  <si>
    <t>工学研究科</t>
    <rPh sb="0" eb="2">
      <t>コウガク</t>
    </rPh>
    <rPh sb="2" eb="5">
      <t>ケンキュウカ</t>
    </rPh>
    <phoneticPr fontId="1"/>
  </si>
  <si>
    <t>情報科学研究科</t>
    <rPh sb="0" eb="2">
      <t>ジョウホウ</t>
    </rPh>
    <rPh sb="2" eb="4">
      <t>カガク</t>
    </rPh>
    <rPh sb="4" eb="7">
      <t>ケンキュウカ</t>
    </rPh>
    <phoneticPr fontId="1"/>
  </si>
  <si>
    <t>多元物質科学研究所</t>
    <rPh sb="0" eb="2">
      <t>タゲン</t>
    </rPh>
    <rPh sb="2" eb="4">
      <t>ブッシツ</t>
    </rPh>
    <rPh sb="4" eb="6">
      <t>カガク</t>
    </rPh>
    <rPh sb="6" eb="9">
      <t>ケンキュウジョ</t>
    </rPh>
    <phoneticPr fontId="1"/>
  </si>
  <si>
    <t>薬学研究科</t>
    <rPh sb="0" eb="2">
      <t>ヤクガク</t>
    </rPh>
    <rPh sb="2" eb="5">
      <t>ケンキュウカ</t>
    </rPh>
    <phoneticPr fontId="1"/>
  </si>
  <si>
    <t>生命科学研究科</t>
    <rPh sb="0" eb="2">
      <t>セイメイ</t>
    </rPh>
    <rPh sb="2" eb="4">
      <t>カガク</t>
    </rPh>
    <rPh sb="4" eb="7">
      <t>ケンキュウカ</t>
    </rPh>
    <phoneticPr fontId="1"/>
  </si>
  <si>
    <t>その他の業務
（謝金・他部局等）</t>
    <rPh sb="2" eb="3">
      <t>タ</t>
    </rPh>
    <rPh sb="4" eb="6">
      <t>ギョウム</t>
    </rPh>
    <rPh sb="8" eb="10">
      <t>シャキン</t>
    </rPh>
    <rPh sb="11" eb="12">
      <t>タ</t>
    </rPh>
    <rPh sb="12" eb="14">
      <t>ブキョク</t>
    </rPh>
    <rPh sb="14" eb="15">
      <t>トウ</t>
    </rPh>
    <phoneticPr fontId="1"/>
  </si>
  <si>
    <t>担当教員</t>
    <rPh sb="0" eb="2">
      <t>タントウ</t>
    </rPh>
    <rPh sb="2" eb="4">
      <t>キョウイン</t>
    </rPh>
    <phoneticPr fontId="1"/>
  </si>
  <si>
    <t>始業</t>
    <rPh sb="0" eb="2">
      <t>シギョウ</t>
    </rPh>
    <phoneticPr fontId="1"/>
  </si>
  <si>
    <t>終業</t>
    <rPh sb="0" eb="2">
      <t>シュウギョウ</t>
    </rPh>
    <phoneticPr fontId="1"/>
  </si>
  <si>
    <t>B7SD9999</t>
    <phoneticPr fontId="1"/>
  </si>
  <si>
    <t>○○学専攻</t>
    <rPh sb="2" eb="3">
      <t>ガク</t>
    </rPh>
    <rPh sb="3" eb="5">
      <t>センコウ</t>
    </rPh>
    <phoneticPr fontId="1"/>
  </si>
  <si>
    <t>労働時間数</t>
    <rPh sb="0" eb="2">
      <t>ロウドウ</t>
    </rPh>
    <rPh sb="2" eb="5">
      <t>ジカンスウ</t>
    </rPh>
    <phoneticPr fontId="1"/>
  </si>
  <si>
    <t>始業</t>
    <rPh sb="0" eb="2">
      <t>シギョウ</t>
    </rPh>
    <phoneticPr fontId="1"/>
  </si>
  <si>
    <t>自然科学実験</t>
    <rPh sb="0" eb="2">
      <t>シゼン</t>
    </rPh>
    <rPh sb="2" eb="4">
      <t>カガク</t>
    </rPh>
    <rPh sb="4" eb="6">
      <t>ジッケン</t>
    </rPh>
    <phoneticPr fontId="1"/>
  </si>
  <si>
    <t>ＡＡ</t>
  </si>
  <si>
    <t>観測データ入力補助</t>
    <rPh sb="0" eb="2">
      <t>カンソク</t>
    </rPh>
    <rPh sb="5" eb="7">
      <t>ニュウリョク</t>
    </rPh>
    <rPh sb="7" eb="9">
      <t>ホジョ</t>
    </rPh>
    <phoneticPr fontId="1"/>
  </si>
  <si>
    <t>TA科目名等
（TA以外は業務内容）</t>
    <rPh sb="2" eb="5">
      <t>カモクメイ</t>
    </rPh>
    <rPh sb="5" eb="6">
      <t>トウ</t>
    </rPh>
    <rPh sb="10" eb="12">
      <t>イガイ</t>
    </rPh>
    <rPh sb="13" eb="15">
      <t>ギョウム</t>
    </rPh>
    <rPh sb="15" eb="17">
      <t>ナイヨウ</t>
    </rPh>
    <phoneticPr fontId="1"/>
  </si>
  <si>
    <t>物質階層を紡ぐ科学フロンティアの新展開</t>
    <rPh sb="0" eb="2">
      <t>ブッシツ</t>
    </rPh>
    <rPh sb="2" eb="4">
      <t>カイソウ</t>
    </rPh>
    <rPh sb="5" eb="6">
      <t>ツム</t>
    </rPh>
    <rPh sb="7" eb="9">
      <t>カガク</t>
    </rPh>
    <rPh sb="16" eb="19">
      <t>シンテンカイ</t>
    </rPh>
    <phoneticPr fontId="1"/>
  </si>
  <si>
    <t>勤務時間内容</t>
  </si>
  <si>
    <t>（平成</t>
    <rPh sb="1" eb="3">
      <t>ヘイセイ</t>
    </rPh>
    <phoneticPr fontId="17"/>
  </si>
  <si>
    <t>年</t>
    <rPh sb="0" eb="1">
      <t>ネン</t>
    </rPh>
    <phoneticPr fontId="17"/>
  </si>
  <si>
    <t>月）</t>
    <rPh sb="0" eb="1">
      <t>ガツ</t>
    </rPh>
    <phoneticPr fontId="17"/>
  </si>
  <si>
    <t>勤務時間等</t>
    <rPh sb="0" eb="2">
      <t>キンム</t>
    </rPh>
    <rPh sb="2" eb="4">
      <t>ジカン</t>
    </rPh>
    <rPh sb="4" eb="5">
      <t>トウ</t>
    </rPh>
    <phoneticPr fontId="17"/>
  </si>
  <si>
    <t>日</t>
    <rPh sb="0" eb="1">
      <t>ニチ</t>
    </rPh>
    <phoneticPr fontId="17"/>
  </si>
  <si>
    <t>曜日</t>
    <rPh sb="0" eb="2">
      <t>ヨウビ</t>
    </rPh>
    <phoneticPr fontId="17"/>
  </si>
  <si>
    <t>勤　　務</t>
  </si>
  <si>
    <t>休　　憩</t>
  </si>
  <si>
    <t>時　　間</t>
  </si>
  <si>
    <t>備考</t>
    <rPh sb="0" eb="2">
      <t>ビコウ</t>
    </rPh>
    <phoneticPr fontId="17"/>
  </si>
  <si>
    <t>契約期間：</t>
    <rPh sb="0" eb="2">
      <t>ケイヤク</t>
    </rPh>
    <rPh sb="2" eb="4">
      <t>キカン</t>
    </rPh>
    <phoneticPr fontId="17"/>
  </si>
  <si>
    <t>～</t>
    <phoneticPr fontId="17"/>
  </si>
  <si>
    <t>実労働時間数：</t>
    <phoneticPr fontId="17"/>
  </si>
  <si>
    <t>勤務日数：</t>
    <phoneticPr fontId="17"/>
  </si>
  <si>
    <t>(注)　　</t>
    <phoneticPr fontId="17"/>
  </si>
  <si>
    <t>勤務時間</t>
    <rPh sb="0" eb="2">
      <t>キンム</t>
    </rPh>
    <rPh sb="2" eb="4">
      <t>ジカン</t>
    </rPh>
    <phoneticPr fontId="17"/>
  </si>
  <si>
    <t>休憩時間</t>
    <rPh sb="0" eb="2">
      <t>キュウケイ</t>
    </rPh>
    <rPh sb="2" eb="4">
      <t>ジカン</t>
    </rPh>
    <phoneticPr fontId="17"/>
  </si>
  <si>
    <t>土、日に勤務のある週は、同一週（週の起算は日曜日とする）で勤務のない
最初の日及び最後の日を休日とし、それ以外の週は土、日を休日とする。</t>
    <rPh sb="0" eb="1">
      <t>ド</t>
    </rPh>
    <rPh sb="2" eb="3">
      <t>ヒ</t>
    </rPh>
    <rPh sb="4" eb="6">
      <t>キンム</t>
    </rPh>
    <rPh sb="9" eb="10">
      <t>シュウ</t>
    </rPh>
    <rPh sb="12" eb="14">
      <t>ドウイツ</t>
    </rPh>
    <rPh sb="14" eb="15">
      <t>シュウ</t>
    </rPh>
    <rPh sb="16" eb="17">
      <t>シュウ</t>
    </rPh>
    <rPh sb="18" eb="20">
      <t>キサン</t>
    </rPh>
    <rPh sb="21" eb="24">
      <t>ニチヨウビ</t>
    </rPh>
    <rPh sb="29" eb="31">
      <t>キンム</t>
    </rPh>
    <rPh sb="35" eb="37">
      <t>サイショ</t>
    </rPh>
    <rPh sb="38" eb="39">
      <t>ヒ</t>
    </rPh>
    <rPh sb="39" eb="40">
      <t>オヨ</t>
    </rPh>
    <rPh sb="41" eb="43">
      <t>サイゴ</t>
    </rPh>
    <rPh sb="44" eb="45">
      <t>ヒ</t>
    </rPh>
    <rPh sb="46" eb="48">
      <t>キュウジツ</t>
    </rPh>
    <rPh sb="53" eb="55">
      <t>イガイ</t>
    </rPh>
    <rPh sb="56" eb="57">
      <t>シュウ</t>
    </rPh>
    <rPh sb="58" eb="59">
      <t>ド</t>
    </rPh>
    <rPh sb="60" eb="61">
      <t>ヒ</t>
    </rPh>
    <rPh sb="62" eb="64">
      <t>キュウジツ</t>
    </rPh>
    <phoneticPr fontId="17"/>
  </si>
  <si>
    <t>専攻名等</t>
  </si>
  <si>
    <t>学籍番号</t>
  </si>
  <si>
    <t>氏　　名</t>
    <phoneticPr fontId="17"/>
  </si>
  <si>
    <t>1314XXXX</t>
    <phoneticPr fontId="1"/>
  </si>
  <si>
    <t>1345XXXX</t>
    <phoneticPr fontId="1"/>
  </si>
  <si>
    <t>1623XXXX</t>
    <phoneticPr fontId="1"/>
  </si>
  <si>
    <t>1622XXXX</t>
    <phoneticPr fontId="1"/>
  </si>
  <si>
    <t>業務①</t>
  </si>
  <si>
    <t>業務①</t>
    <rPh sb="0" eb="2">
      <t>ギョウム</t>
    </rPh>
    <phoneticPr fontId="1"/>
  </si>
  <si>
    <t>業務②</t>
    <rPh sb="0" eb="2">
      <t>ギョウム</t>
    </rPh>
    <phoneticPr fontId="1"/>
  </si>
  <si>
    <t>業務③</t>
    <rPh sb="0" eb="2">
      <t>ギョウム</t>
    </rPh>
    <phoneticPr fontId="1"/>
  </si>
  <si>
    <t>業務④</t>
    <rPh sb="0" eb="2">
      <t>ギョウム</t>
    </rPh>
    <phoneticPr fontId="1"/>
  </si>
  <si>
    <t>業務区分
（要選択）</t>
    <rPh sb="0" eb="2">
      <t>ギョウム</t>
    </rPh>
    <rPh sb="2" eb="4">
      <t>クブン</t>
    </rPh>
    <rPh sb="6" eb="7">
      <t>ヨウ</t>
    </rPh>
    <rPh sb="7" eb="9">
      <t>センタク</t>
    </rPh>
    <phoneticPr fontId="1"/>
  </si>
  <si>
    <t>業務区分
（要選択）</t>
    <rPh sb="0" eb="2">
      <t>ギョウム</t>
    </rPh>
    <rPh sb="2" eb="4">
      <t>クブン</t>
    </rPh>
    <phoneticPr fontId="1"/>
  </si>
  <si>
    <t>：</t>
    <phoneticPr fontId="1"/>
  </si>
  <si>
    <t>（職員番号）</t>
    <rPh sb="1" eb="3">
      <t>ショクイン</t>
    </rPh>
    <rPh sb="3" eb="5">
      <t>バンゴウ</t>
    </rPh>
    <phoneticPr fontId="1"/>
  </si>
  <si>
    <t>（契約始期）</t>
    <rPh sb="1" eb="3">
      <t>ケイヤク</t>
    </rPh>
    <rPh sb="3" eb="5">
      <t>シキ</t>
    </rPh>
    <phoneticPr fontId="1"/>
  </si>
  <si>
    <t>（契約終期）</t>
    <rPh sb="1" eb="3">
      <t>ケイヤク</t>
    </rPh>
    <rPh sb="3" eb="5">
      <t>シュウキ</t>
    </rPh>
    <phoneticPr fontId="1"/>
  </si>
  <si>
    <t>休憩
開始</t>
    <rPh sb="0" eb="2">
      <t>キュウケイ</t>
    </rPh>
    <rPh sb="3" eb="5">
      <t>カイシ</t>
    </rPh>
    <phoneticPr fontId="1"/>
  </si>
  <si>
    <t>休憩
終了</t>
    <rPh sb="0" eb="2">
      <t>キュウケイ</t>
    </rPh>
    <rPh sb="3" eb="5">
      <t>シュウリョウ</t>
    </rPh>
    <phoneticPr fontId="1"/>
  </si>
  <si>
    <t>ＴＡ（全学教育科目）</t>
    <rPh sb="3" eb="5">
      <t>ゼンガク</t>
    </rPh>
    <rPh sb="5" eb="7">
      <t>キョウイク</t>
    </rPh>
    <rPh sb="7" eb="9">
      <t>カモク</t>
    </rPh>
    <phoneticPr fontId="1"/>
  </si>
  <si>
    <t>ＴＡ（専門科目）</t>
    <rPh sb="3" eb="5">
      <t>センモン</t>
    </rPh>
    <rPh sb="5" eb="7">
      <t>カモク</t>
    </rPh>
    <phoneticPr fontId="1"/>
  </si>
  <si>
    <t>理学研究科特別ＲＡ制度</t>
    <rPh sb="0" eb="2">
      <t>リガク</t>
    </rPh>
    <rPh sb="2" eb="5">
      <t>ケンキュウカ</t>
    </rPh>
    <rPh sb="5" eb="7">
      <t>トクベツ</t>
    </rPh>
    <rPh sb="9" eb="11">
      <t>セイド</t>
    </rPh>
    <phoneticPr fontId="1"/>
  </si>
  <si>
    <t>ＲＡ（ｽﾋﾟﾝﾄﾛﾆｸｽ国際共同大学院）</t>
    <rPh sb="12" eb="14">
      <t>コクサイ</t>
    </rPh>
    <rPh sb="14" eb="16">
      <t>キョウドウ</t>
    </rPh>
    <rPh sb="16" eb="19">
      <t>ダイガクイン</t>
    </rPh>
    <phoneticPr fontId="1"/>
  </si>
  <si>
    <t>ＲＡ（環境・地球科学国際共同大学院）</t>
    <phoneticPr fontId="1"/>
  </si>
  <si>
    <t>ＴＡ（卓越した大学院拠点形成）</t>
    <rPh sb="3" eb="5">
      <t>タクエツ</t>
    </rPh>
    <rPh sb="7" eb="10">
      <t>ダイガクイン</t>
    </rPh>
    <rPh sb="10" eb="12">
      <t>キョテン</t>
    </rPh>
    <rPh sb="12" eb="14">
      <t>ケイセイ</t>
    </rPh>
    <phoneticPr fontId="1"/>
  </si>
  <si>
    <t>ＲＡ（卓越した大学院拠点形成）</t>
  </si>
  <si>
    <t>ＲＡ（卓越した大学院拠点形成）</t>
    <phoneticPr fontId="1"/>
  </si>
  <si>
    <t>ＲＡ（宇宙創成物理学国際共同大学院）</t>
    <rPh sb="7" eb="10">
      <t>ブツリガク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</si>
</sst>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h]:mm"/>
    <numFmt numFmtId="177" formatCode="d"/>
    <numFmt numFmtId="178" formatCode="aaa"/>
    <numFmt numFmtId="179" formatCode="[$-411]ge\.m\.d;@"/>
    <numFmt numFmtId="180" formatCode="[$-411]ggge&quot;年&quot;m&quot;月&quot;d&quot;日&quot;;@"/>
    <numFmt numFmtId="181" formatCode="[h]&quot;時間&quot;m&quot;分&quot;"/>
    <numFmt numFmtId="182" formatCode="General&quot;日&quot;"/>
    <numFmt numFmtId="183" formatCode="General&quot;月&quot;"/>
    <numFmt numFmtId="184" formatCode="h:mm;;;@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3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0" xfId="1"/>
    <xf numFmtId="0" fontId="8" fillId="0" borderId="26" xfId="0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11" fillId="0" borderId="0" xfId="1" applyNumberFormat="1"/>
    <xf numFmtId="0" fontId="3" fillId="0" borderId="0" xfId="0" applyFont="1" applyFill="1" applyBorder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3" fillId="0" borderId="0" xfId="1" applyFont="1"/>
    <xf numFmtId="176" fontId="2" fillId="3" borderId="19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3" borderId="20" xfId="0" applyNumberFormat="1" applyFont="1" applyFill="1" applyBorder="1" applyAlignment="1">
      <alignment horizontal="center" vertical="center"/>
    </xf>
    <xf numFmtId="176" fontId="2" fillId="3" borderId="18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/>
    </xf>
    <xf numFmtId="176" fontId="2" fillId="0" borderId="58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2" fillId="0" borderId="60" xfId="0" applyNumberFormat="1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Border="1"/>
    <xf numFmtId="0" fontId="16" fillId="0" borderId="50" xfId="1" applyFont="1" applyBorder="1" applyAlignment="1">
      <alignment horizontal="center"/>
    </xf>
    <xf numFmtId="0" fontId="16" fillId="0" borderId="63" xfId="1" applyFont="1" applyBorder="1" applyAlignment="1">
      <alignment horizontal="center"/>
    </xf>
    <xf numFmtId="0" fontId="16" fillId="0" borderId="63" xfId="1" applyFont="1" applyBorder="1" applyAlignment="1">
      <alignment vertical="center"/>
    </xf>
    <xf numFmtId="0" fontId="16" fillId="0" borderId="63" xfId="1" applyFont="1" applyBorder="1"/>
    <xf numFmtId="0" fontId="16" fillId="0" borderId="51" xfId="1" applyFont="1" applyBorder="1"/>
    <xf numFmtId="0" fontId="16" fillId="0" borderId="47" xfId="1" applyFont="1" applyBorder="1"/>
    <xf numFmtId="0" fontId="16" fillId="0" borderId="21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16" fillId="0" borderId="26" xfId="1" applyFont="1" applyBorder="1" applyAlignment="1">
      <alignment vertical="center"/>
    </xf>
    <xf numFmtId="0" fontId="16" fillId="0" borderId="26" xfId="1" applyFont="1" applyBorder="1"/>
    <xf numFmtId="0" fontId="16" fillId="0" borderId="18" xfId="1" applyFont="1" applyBorder="1"/>
    <xf numFmtId="0" fontId="16" fillId="0" borderId="47" xfId="1" applyFont="1" applyBorder="1" applyAlignment="1">
      <alignment horizontal="centerContinuous"/>
    </xf>
    <xf numFmtId="20" fontId="19" fillId="0" borderId="50" xfId="1" applyNumberFormat="1" applyFont="1" applyBorder="1"/>
    <xf numFmtId="20" fontId="19" fillId="0" borderId="63" xfId="1" applyNumberFormat="1" applyFont="1" applyBorder="1"/>
    <xf numFmtId="20" fontId="19" fillId="0" borderId="51" xfId="1" applyNumberFormat="1" applyFont="1" applyBorder="1"/>
    <xf numFmtId="0" fontId="20" fillId="0" borderId="45" xfId="1" applyFont="1" applyBorder="1" applyAlignment="1">
      <alignment horizontal="center"/>
    </xf>
    <xf numFmtId="0" fontId="21" fillId="0" borderId="26" xfId="1" applyNumberFormat="1" applyFont="1" applyBorder="1" applyAlignment="1">
      <alignment horizontal="right"/>
    </xf>
    <xf numFmtId="0" fontId="21" fillId="0" borderId="26" xfId="1" applyNumberFormat="1" applyFont="1" applyBorder="1" applyAlignment="1">
      <alignment horizontal="left"/>
    </xf>
    <xf numFmtId="0" fontId="20" fillId="0" borderId="18" xfId="1" applyFont="1" applyBorder="1" applyAlignment="1">
      <alignment horizontal="center"/>
    </xf>
    <xf numFmtId="0" fontId="16" fillId="0" borderId="65" xfId="1" applyFont="1" applyBorder="1"/>
    <xf numFmtId="0" fontId="16" fillId="0" borderId="45" xfId="1" applyFont="1" applyBorder="1"/>
    <xf numFmtId="0" fontId="16" fillId="0" borderId="66" xfId="1" applyFont="1" applyBorder="1"/>
    <xf numFmtId="0" fontId="16" fillId="5" borderId="26" xfId="1" applyFont="1" applyFill="1" applyBorder="1"/>
    <xf numFmtId="0" fontId="16" fillId="6" borderId="0" xfId="1" applyFont="1" applyFill="1" applyBorder="1"/>
    <xf numFmtId="0" fontId="16" fillId="5" borderId="0" xfId="1" applyFont="1" applyFill="1" applyBorder="1"/>
    <xf numFmtId="0" fontId="16" fillId="6" borderId="63" xfId="1" applyFont="1" applyFill="1" applyBorder="1"/>
    <xf numFmtId="0" fontId="15" fillId="0" borderId="0" xfId="1" applyFont="1" applyFill="1" applyAlignment="1"/>
    <xf numFmtId="0" fontId="15" fillId="0" borderId="0" xfId="1" applyFont="1"/>
    <xf numFmtId="184" fontId="20" fillId="0" borderId="45" xfId="1" applyNumberFormat="1" applyFont="1" applyBorder="1" applyAlignment="1">
      <alignment horizontal="center"/>
    </xf>
    <xf numFmtId="184" fontId="20" fillId="0" borderId="18" xfId="1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176" fontId="2" fillId="0" borderId="78" xfId="0" applyNumberFormat="1" applyFont="1" applyFill="1" applyBorder="1" applyAlignment="1">
      <alignment horizontal="center" vertical="center"/>
    </xf>
    <xf numFmtId="0" fontId="15" fillId="0" borderId="0" xfId="1" applyFont="1" applyAlignment="1"/>
    <xf numFmtId="0" fontId="16" fillId="0" borderId="0" xfId="1" applyFont="1" applyAlignment="1"/>
    <xf numFmtId="183" fontId="15" fillId="3" borderId="47" xfId="1" applyNumberFormat="1" applyFont="1" applyFill="1" applyBorder="1" applyAlignment="1">
      <alignment horizontal="center"/>
    </xf>
    <xf numFmtId="183" fontId="15" fillId="3" borderId="0" xfId="1" applyNumberFormat="1" applyFont="1" applyFill="1" applyBorder="1" applyAlignment="1">
      <alignment horizontal="center"/>
    </xf>
    <xf numFmtId="0" fontId="18" fillId="0" borderId="63" xfId="1" applyFont="1" applyBorder="1" applyAlignment="1">
      <alignment vertical="center"/>
    </xf>
    <xf numFmtId="0" fontId="18" fillId="0" borderId="26" xfId="1" applyFont="1" applyBorder="1" applyAlignment="1">
      <alignment vertical="center"/>
    </xf>
    <xf numFmtId="0" fontId="18" fillId="0" borderId="63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63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3" borderId="63" xfId="1" applyFont="1" applyFill="1" applyBorder="1" applyAlignment="1">
      <alignment horizontal="center" vertical="center"/>
    </xf>
    <xf numFmtId="0" fontId="18" fillId="3" borderId="26" xfId="1" applyFont="1" applyFill="1" applyBorder="1" applyAlignment="1">
      <alignment horizontal="center" vertical="center"/>
    </xf>
    <xf numFmtId="0" fontId="22" fillId="0" borderId="22" xfId="1" applyFont="1" applyBorder="1" applyAlignment="1"/>
    <xf numFmtId="0" fontId="22" fillId="0" borderId="26" xfId="1" applyFont="1" applyBorder="1" applyAlignment="1">
      <alignment wrapText="1"/>
    </xf>
    <xf numFmtId="0" fontId="15" fillId="0" borderId="26" xfId="1" applyFont="1" applyBorder="1" applyAlignment="1"/>
    <xf numFmtId="0" fontId="15" fillId="0" borderId="22" xfId="1" applyFont="1" applyBorder="1" applyAlignment="1">
      <alignment shrinkToFit="1"/>
    </xf>
    <xf numFmtId="0" fontId="15" fillId="0" borderId="22" xfId="1" applyFont="1" applyBorder="1" applyAlignment="1"/>
    <xf numFmtId="0" fontId="18" fillId="0" borderId="50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21" fillId="0" borderId="26" xfId="1" applyNumberFormat="1" applyFont="1" applyBorder="1" applyAlignment="1">
      <alignment horizontal="center"/>
    </xf>
    <xf numFmtId="177" fontId="18" fillId="0" borderId="64" xfId="1" applyNumberFormat="1" applyFont="1" applyBorder="1" applyAlignment="1">
      <alignment horizontal="center" vertical="center"/>
    </xf>
    <xf numFmtId="177" fontId="18" fillId="0" borderId="19" xfId="1" applyNumberFormat="1" applyFont="1" applyBorder="1" applyAlignment="1">
      <alignment horizontal="center" vertical="center"/>
    </xf>
    <xf numFmtId="178" fontId="18" fillId="0" borderId="64" xfId="1" applyNumberFormat="1" applyFont="1" applyBorder="1" applyAlignment="1">
      <alignment horizontal="center" vertical="center"/>
    </xf>
    <xf numFmtId="178" fontId="18" fillId="0" borderId="19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20" fillId="0" borderId="50" xfId="1" applyFont="1" applyBorder="1" applyAlignment="1">
      <alignment horizontal="right" vertical="center" shrinkToFit="1"/>
    </xf>
    <xf numFmtId="0" fontId="20" fillId="0" borderId="63" xfId="1" applyFont="1" applyBorder="1" applyAlignment="1">
      <alignment horizontal="right" vertical="center" shrinkToFit="1"/>
    </xf>
    <xf numFmtId="0" fontId="20" fillId="0" borderId="21" xfId="1" applyFont="1" applyBorder="1" applyAlignment="1">
      <alignment horizontal="right" vertical="center" shrinkToFit="1"/>
    </xf>
    <xf numFmtId="0" fontId="20" fillId="0" borderId="26" xfId="1" applyFont="1" applyBorder="1" applyAlignment="1">
      <alignment horizontal="right" vertical="center" shrinkToFit="1"/>
    </xf>
    <xf numFmtId="180" fontId="20" fillId="0" borderId="63" xfId="1" applyNumberFormat="1" applyFont="1" applyBorder="1" applyAlignment="1">
      <alignment horizontal="right" vertical="center" shrinkToFit="1"/>
    </xf>
    <xf numFmtId="180" fontId="20" fillId="0" borderId="26" xfId="1" applyNumberFormat="1" applyFont="1" applyBorder="1" applyAlignment="1">
      <alignment horizontal="right" vertical="center" shrinkToFit="1"/>
    </xf>
    <xf numFmtId="0" fontId="20" fillId="0" borderId="63" xfId="1" applyFont="1" applyBorder="1" applyAlignment="1">
      <alignment horizontal="center" vertical="center" shrinkToFit="1"/>
    </xf>
    <xf numFmtId="0" fontId="20" fillId="0" borderId="26" xfId="1" applyFont="1" applyBorder="1" applyAlignment="1">
      <alignment horizontal="center" vertical="center" shrinkToFit="1"/>
    </xf>
    <xf numFmtId="180" fontId="20" fillId="0" borderId="63" xfId="1" applyNumberFormat="1" applyFont="1" applyBorder="1" applyAlignment="1">
      <alignment horizontal="left" vertical="center" shrinkToFit="1"/>
    </xf>
    <xf numFmtId="180" fontId="20" fillId="0" borderId="51" xfId="1" applyNumberFormat="1" applyFont="1" applyBorder="1" applyAlignment="1">
      <alignment horizontal="left" vertical="center" shrinkToFit="1"/>
    </xf>
    <xf numFmtId="180" fontId="20" fillId="0" borderId="26" xfId="1" applyNumberFormat="1" applyFont="1" applyBorder="1" applyAlignment="1">
      <alignment horizontal="left" vertical="center" shrinkToFit="1"/>
    </xf>
    <xf numFmtId="180" fontId="20" fillId="0" borderId="18" xfId="1" applyNumberFormat="1" applyFont="1" applyBorder="1" applyAlignment="1">
      <alignment horizontal="left" vertical="center" shrinkToFit="1"/>
    </xf>
    <xf numFmtId="180" fontId="20" fillId="0" borderId="50" xfId="1" applyNumberFormat="1" applyFont="1" applyBorder="1" applyAlignment="1">
      <alignment horizontal="right" vertical="center" shrinkToFit="1"/>
    </xf>
    <xf numFmtId="180" fontId="20" fillId="0" borderId="21" xfId="1" applyNumberFormat="1" applyFont="1" applyBorder="1" applyAlignment="1">
      <alignment horizontal="right" vertical="center" shrinkToFit="1"/>
    </xf>
    <xf numFmtId="181" fontId="20" fillId="0" borderId="63" xfId="1" applyNumberFormat="1" applyFont="1" applyBorder="1" applyAlignment="1">
      <alignment horizontal="left" vertical="center" shrinkToFit="1"/>
    </xf>
    <xf numFmtId="181" fontId="20" fillId="0" borderId="51" xfId="1" applyNumberFormat="1" applyFont="1" applyBorder="1" applyAlignment="1">
      <alignment horizontal="left" vertical="center" shrinkToFit="1"/>
    </xf>
    <xf numFmtId="181" fontId="20" fillId="0" borderId="26" xfId="1" applyNumberFormat="1" applyFont="1" applyBorder="1" applyAlignment="1">
      <alignment horizontal="left" vertical="center" shrinkToFit="1"/>
    </xf>
    <xf numFmtId="181" fontId="20" fillId="0" borderId="18" xfId="1" applyNumberFormat="1" applyFont="1" applyBorder="1" applyAlignment="1">
      <alignment horizontal="left" vertical="center" shrinkToFit="1"/>
    </xf>
    <xf numFmtId="181" fontId="20" fillId="0" borderId="50" xfId="1" applyNumberFormat="1" applyFont="1" applyBorder="1" applyAlignment="1">
      <alignment horizontal="right" vertical="center" shrinkToFit="1"/>
    </xf>
    <xf numFmtId="181" fontId="20" fillId="0" borderId="21" xfId="1" applyNumberFormat="1" applyFont="1" applyBorder="1" applyAlignment="1">
      <alignment horizontal="right" vertical="center" shrinkToFit="1"/>
    </xf>
    <xf numFmtId="182" fontId="20" fillId="0" borderId="51" xfId="1" applyNumberFormat="1" applyFont="1" applyBorder="1" applyAlignment="1">
      <alignment horizontal="left" vertical="center" shrinkToFit="1"/>
    </xf>
    <xf numFmtId="182" fontId="20" fillId="0" borderId="18" xfId="1" applyNumberFormat="1" applyFont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20" fontId="2" fillId="2" borderId="24" xfId="0" applyNumberFormat="1" applyFont="1" applyFill="1" applyBorder="1" applyAlignment="1">
      <alignment horizontal="center" vertical="center"/>
    </xf>
    <xf numFmtId="20" fontId="2" fillId="2" borderId="25" xfId="0" applyNumberFormat="1" applyFont="1" applyFill="1" applyBorder="1" applyAlignment="1">
      <alignment horizontal="center" vertical="center"/>
    </xf>
    <xf numFmtId="20" fontId="2" fillId="2" borderId="36" xfId="0" applyNumberFormat="1" applyFont="1" applyFill="1" applyBorder="1" applyAlignment="1">
      <alignment horizontal="center" vertical="center"/>
    </xf>
    <xf numFmtId="176" fontId="3" fillId="2" borderId="75" xfId="0" applyNumberFormat="1" applyFont="1" applyFill="1" applyBorder="1" applyAlignment="1">
      <alignment horizontal="center" vertical="center"/>
    </xf>
    <xf numFmtId="176" fontId="3" fillId="2" borderId="76" xfId="0" applyNumberFormat="1" applyFont="1" applyFill="1" applyBorder="1" applyAlignment="1">
      <alignment horizontal="center" vertical="center"/>
    </xf>
    <xf numFmtId="176" fontId="3" fillId="2" borderId="77" xfId="0" applyNumberFormat="1" applyFont="1" applyFill="1" applyBorder="1" applyAlignment="1">
      <alignment horizontal="center" vertical="center"/>
    </xf>
    <xf numFmtId="176" fontId="3" fillId="2" borderId="79" xfId="0" applyNumberFormat="1" applyFont="1" applyFill="1" applyBorder="1" applyAlignment="1">
      <alignment horizontal="center" vertical="center"/>
    </xf>
    <xf numFmtId="176" fontId="3" fillId="2" borderId="80" xfId="0" applyNumberFormat="1" applyFont="1" applyFill="1" applyBorder="1" applyAlignment="1">
      <alignment horizontal="center" vertical="center"/>
    </xf>
    <xf numFmtId="176" fontId="3" fillId="2" borderId="5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179" fontId="10" fillId="4" borderId="67" xfId="0" applyNumberFormat="1" applyFont="1" applyFill="1" applyBorder="1" applyAlignment="1">
      <alignment horizontal="center" vertical="center" wrapText="1"/>
    </xf>
    <xf numFmtId="179" fontId="10" fillId="4" borderId="70" xfId="0" applyNumberFormat="1" applyFont="1" applyFill="1" applyBorder="1" applyAlignment="1">
      <alignment horizontal="center" vertical="center" wrapText="1"/>
    </xf>
    <xf numFmtId="179" fontId="10" fillId="4" borderId="68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textRotation="255" wrapText="1"/>
    </xf>
    <xf numFmtId="0" fontId="12" fillId="0" borderId="46" xfId="0" applyFont="1" applyFill="1" applyBorder="1" applyAlignment="1">
      <alignment horizontal="center" vertical="center" textRotation="255" wrapText="1"/>
    </xf>
    <xf numFmtId="0" fontId="12" fillId="0" borderId="35" xfId="0" applyFont="1" applyFill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46" xfId="0" applyFont="1" applyBorder="1" applyAlignment="1">
      <alignment horizontal="center" vertical="center" textRotation="255" wrapText="1"/>
    </xf>
    <xf numFmtId="0" fontId="12" fillId="0" borderId="35" xfId="0" applyFont="1" applyBorder="1" applyAlignment="1">
      <alignment horizontal="center" vertical="center" textRotation="255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102"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9124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5" name="テキスト ボックス 4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29</xdr:col>
      <xdr:colOff>609600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3315950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75"/>
  <sheetViews>
    <sheetView view="pageBreakPreview" zoomScale="60" zoomScaleNormal="75" workbookViewId="0">
      <selection activeCell="B1" sqref="B1:C1"/>
    </sheetView>
  </sheetViews>
  <sheetFormatPr defaultRowHeight="13.5"/>
  <cols>
    <col min="1" max="1" width="1.75" style="55" customWidth="1"/>
    <col min="2" max="2" width="5.375" style="55" bestFit="1" customWidth="1"/>
    <col min="3" max="3" width="8.25" style="54" customWidth="1"/>
    <col min="4" max="35" width="2.875" style="55" customWidth="1"/>
    <col min="36" max="38" width="12.75" style="55" customWidth="1"/>
    <col min="39" max="16384" width="9" style="55"/>
  </cols>
  <sheetData>
    <row r="1" spans="2:39" ht="27" customHeight="1">
      <c r="B1" s="98" t="s">
        <v>87</v>
      </c>
      <c r="C1" s="99"/>
      <c r="D1" s="84" t="s">
        <v>94</v>
      </c>
      <c r="E1" s="96" t="str">
        <f ca="1">INDIRECT("'"&amp;$T$5&amp;"月'!"&amp;$AL$1&amp;10)</f>
        <v>業務区分
（要選択）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AD1" s="109" t="s">
        <v>80</v>
      </c>
      <c r="AE1" s="109"/>
      <c r="AF1" s="109"/>
      <c r="AG1" s="109"/>
      <c r="AH1" s="110" t="str">
        <f ca="1">INDIRECT("'"&amp;$T$5&amp;"月'!AC3")</f>
        <v>○○学専攻</v>
      </c>
      <c r="AI1" s="110"/>
      <c r="AJ1" s="110"/>
      <c r="AK1" s="110"/>
      <c r="AL1" s="56" t="str">
        <f>IF($B$1="業務①","H",IF($B$1="業務②","L",IF($B$1="業務③","P",IF($B$1="業務④","T",))))</f>
        <v>H</v>
      </c>
      <c r="AM1" s="55" t="str">
        <f>IF($B$1="業務①","I",IF($B$1="業務②","M",IF($B$1="業務③","Q",IF($B$1="業務④","U",))))</f>
        <v>I</v>
      </c>
    </row>
    <row r="2" spans="2:39" ht="27" customHeight="1">
      <c r="B2" s="83" t="str">
        <f ca="1">INDIRECT("'"&amp;$T$5&amp;"月'!"&amp;$AL$1&amp;11)</f>
        <v>（職員番号）</v>
      </c>
      <c r="C2" s="83"/>
      <c r="D2" s="83"/>
      <c r="E2" s="83"/>
      <c r="F2" s="83"/>
      <c r="G2" s="83"/>
      <c r="AD2" s="108" t="s">
        <v>81</v>
      </c>
      <c r="AE2" s="108"/>
      <c r="AF2" s="108"/>
      <c r="AG2" s="108"/>
      <c r="AH2" s="111" t="str">
        <f ca="1">INDIRECT("'"&amp;$T$5&amp;"月'!AC4")</f>
        <v>B7SD9999</v>
      </c>
      <c r="AI2" s="111"/>
      <c r="AJ2" s="111"/>
      <c r="AK2" s="111"/>
      <c r="AL2" s="56" t="str">
        <f>IF($B$1="業務①","K",IF($B$1="業務②","O",IF($B$1="業務③","S",IF($B$1="業務④","W",))))</f>
        <v>K</v>
      </c>
      <c r="AM2" s="55" t="str">
        <f>IF($B$1="業務①","J",IF($B$1="業務②","N",IF($B$1="業務③","R",IF($B$1="業務④","V",))))</f>
        <v>J</v>
      </c>
    </row>
    <row r="3" spans="2:39" ht="27" customHeight="1">
      <c r="AD3" s="108" t="s">
        <v>82</v>
      </c>
      <c r="AE3" s="108"/>
      <c r="AF3" s="108"/>
      <c r="AG3" s="108"/>
      <c r="AH3" s="112" t="str">
        <f ca="1">INDIRECT("'"&amp;$T$5&amp;"月'!AC5")</f>
        <v>テスト</v>
      </c>
      <c r="AI3" s="112"/>
      <c r="AJ3" s="112"/>
      <c r="AK3" s="112"/>
      <c r="AL3" s="56"/>
    </row>
    <row r="4" spans="2:39" ht="15" customHeight="1"/>
    <row r="5" spans="2:39" ht="18" customHeight="1">
      <c r="B5" s="57"/>
      <c r="C5" s="58"/>
      <c r="D5" s="100" t="s">
        <v>61</v>
      </c>
      <c r="E5" s="100"/>
      <c r="F5" s="100"/>
      <c r="G5" s="100"/>
      <c r="H5" s="100"/>
      <c r="I5" s="100"/>
      <c r="J5" s="100"/>
      <c r="K5" s="102" t="s">
        <v>62</v>
      </c>
      <c r="L5" s="102"/>
      <c r="M5" s="102"/>
      <c r="N5" s="102"/>
      <c r="O5" s="104">
        <f ca="1">INDIRECT("'"&amp;$T$5&amp;"月'!B4")-1988</f>
        <v>29</v>
      </c>
      <c r="P5" s="104"/>
      <c r="Q5" s="104"/>
      <c r="R5" s="104" t="s">
        <v>63</v>
      </c>
      <c r="S5" s="104"/>
      <c r="T5" s="106">
        <v>4</v>
      </c>
      <c r="U5" s="106"/>
      <c r="V5" s="102" t="s">
        <v>64</v>
      </c>
      <c r="W5" s="102"/>
      <c r="X5" s="59"/>
      <c r="Y5" s="59"/>
      <c r="Z5" s="59"/>
      <c r="AA5" s="59"/>
      <c r="AB5" s="59"/>
      <c r="AC5" s="59"/>
      <c r="AD5" s="60"/>
      <c r="AE5" s="60"/>
      <c r="AF5" s="60"/>
      <c r="AG5" s="60"/>
      <c r="AH5" s="60"/>
      <c r="AI5" s="61"/>
      <c r="AJ5" s="113" t="s">
        <v>65</v>
      </c>
      <c r="AK5" s="114"/>
      <c r="AL5" s="62"/>
    </row>
    <row r="6" spans="2:39" ht="18" customHeight="1">
      <c r="B6" s="63"/>
      <c r="C6" s="64"/>
      <c r="D6" s="101"/>
      <c r="E6" s="101"/>
      <c r="F6" s="101"/>
      <c r="G6" s="101"/>
      <c r="H6" s="101"/>
      <c r="I6" s="101"/>
      <c r="J6" s="101"/>
      <c r="K6" s="103"/>
      <c r="L6" s="103"/>
      <c r="M6" s="103"/>
      <c r="N6" s="103"/>
      <c r="O6" s="105"/>
      <c r="P6" s="105"/>
      <c r="Q6" s="105"/>
      <c r="R6" s="105"/>
      <c r="S6" s="105"/>
      <c r="T6" s="107"/>
      <c r="U6" s="107"/>
      <c r="V6" s="103"/>
      <c r="W6" s="103"/>
      <c r="X6" s="65"/>
      <c r="Y6" s="65"/>
      <c r="Z6" s="65"/>
      <c r="AA6" s="65"/>
      <c r="AB6" s="65"/>
      <c r="AC6" s="65"/>
      <c r="AD6" s="66"/>
      <c r="AE6" s="66"/>
      <c r="AF6" s="66"/>
      <c r="AG6" s="66"/>
      <c r="AH6" s="66"/>
      <c r="AI6" s="67"/>
      <c r="AJ6" s="115"/>
      <c r="AK6" s="116"/>
      <c r="AL6" s="68"/>
    </row>
    <row r="7" spans="2:39" ht="18" customHeight="1">
      <c r="B7" s="117" t="s">
        <v>66</v>
      </c>
      <c r="C7" s="117" t="s">
        <v>67</v>
      </c>
      <c r="D7" s="69">
        <f>TIME(7,0,0)</f>
        <v>0.29166666666666669</v>
      </c>
      <c r="E7" s="70">
        <f>D7+TIME(0,30,0)</f>
        <v>0.3125</v>
      </c>
      <c r="F7" s="70">
        <f t="shared" ref="F7:AH7" si="0">E7+TIME(0,30,0)</f>
        <v>0.33333333333333331</v>
      </c>
      <c r="G7" s="70">
        <f t="shared" si="0"/>
        <v>0.35416666666666663</v>
      </c>
      <c r="H7" s="70">
        <f t="shared" si="0"/>
        <v>0.37499999999999994</v>
      </c>
      <c r="I7" s="70">
        <f t="shared" si="0"/>
        <v>0.39583333333333326</v>
      </c>
      <c r="J7" s="70">
        <f t="shared" si="0"/>
        <v>0.41666666666666657</v>
      </c>
      <c r="K7" s="70">
        <f t="shared" si="0"/>
        <v>0.43749999999999989</v>
      </c>
      <c r="L7" s="70">
        <f t="shared" si="0"/>
        <v>0.4583333333333332</v>
      </c>
      <c r="M7" s="70">
        <f t="shared" si="0"/>
        <v>0.47916666666666652</v>
      </c>
      <c r="N7" s="70">
        <f t="shared" si="0"/>
        <v>0.49999999999999983</v>
      </c>
      <c r="O7" s="70">
        <f t="shared" si="0"/>
        <v>0.52083333333333315</v>
      </c>
      <c r="P7" s="70">
        <f t="shared" si="0"/>
        <v>0.54166666666666652</v>
      </c>
      <c r="Q7" s="70">
        <f t="shared" si="0"/>
        <v>0.56249999999999989</v>
      </c>
      <c r="R7" s="70">
        <f t="shared" si="0"/>
        <v>0.58333333333333326</v>
      </c>
      <c r="S7" s="70">
        <f t="shared" si="0"/>
        <v>0.60416666666666663</v>
      </c>
      <c r="T7" s="70">
        <f t="shared" si="0"/>
        <v>0.625</v>
      </c>
      <c r="U7" s="70">
        <f t="shared" si="0"/>
        <v>0.64583333333333337</v>
      </c>
      <c r="V7" s="70">
        <f t="shared" si="0"/>
        <v>0.66666666666666674</v>
      </c>
      <c r="W7" s="70">
        <f t="shared" si="0"/>
        <v>0.68750000000000011</v>
      </c>
      <c r="X7" s="70">
        <f t="shared" si="0"/>
        <v>0.70833333333333348</v>
      </c>
      <c r="Y7" s="70">
        <f t="shared" si="0"/>
        <v>0.72916666666666685</v>
      </c>
      <c r="Z7" s="70">
        <f t="shared" si="0"/>
        <v>0.75000000000000022</v>
      </c>
      <c r="AA7" s="70">
        <f t="shared" si="0"/>
        <v>0.77083333333333359</v>
      </c>
      <c r="AB7" s="70">
        <f t="shared" si="0"/>
        <v>0.79166666666666696</v>
      </c>
      <c r="AC7" s="70">
        <f t="shared" si="0"/>
        <v>0.81250000000000033</v>
      </c>
      <c r="AD7" s="70">
        <f t="shared" si="0"/>
        <v>0.8333333333333337</v>
      </c>
      <c r="AE7" s="70">
        <f t="shared" si="0"/>
        <v>0.85416666666666707</v>
      </c>
      <c r="AF7" s="70">
        <f t="shared" si="0"/>
        <v>0.87500000000000044</v>
      </c>
      <c r="AG7" s="70">
        <f t="shared" si="0"/>
        <v>0.89583333333333381</v>
      </c>
      <c r="AH7" s="70">
        <f t="shared" si="0"/>
        <v>0.91666666666666718</v>
      </c>
      <c r="AI7" s="71">
        <f>AH7+TIME(0,30,0)</f>
        <v>0.93750000000000056</v>
      </c>
      <c r="AJ7" s="72" t="s">
        <v>68</v>
      </c>
      <c r="AK7" s="72" t="s">
        <v>69</v>
      </c>
      <c r="AL7" s="62"/>
    </row>
    <row r="8" spans="2:39" ht="18" customHeight="1">
      <c r="B8" s="118"/>
      <c r="C8" s="118"/>
      <c r="D8" s="66"/>
      <c r="E8" s="119">
        <v>8</v>
      </c>
      <c r="F8" s="119"/>
      <c r="G8" s="119">
        <v>9</v>
      </c>
      <c r="H8" s="119"/>
      <c r="I8" s="73">
        <v>1</v>
      </c>
      <c r="J8" s="74">
        <v>0</v>
      </c>
      <c r="K8" s="73">
        <v>1</v>
      </c>
      <c r="L8" s="74">
        <v>1</v>
      </c>
      <c r="M8" s="73">
        <v>1</v>
      </c>
      <c r="N8" s="74">
        <v>2</v>
      </c>
      <c r="O8" s="73">
        <v>1</v>
      </c>
      <c r="P8" s="74">
        <v>3</v>
      </c>
      <c r="Q8" s="73">
        <v>1</v>
      </c>
      <c r="R8" s="74">
        <v>4</v>
      </c>
      <c r="S8" s="73">
        <v>1</v>
      </c>
      <c r="T8" s="74">
        <v>5</v>
      </c>
      <c r="U8" s="73">
        <v>1</v>
      </c>
      <c r="V8" s="74">
        <v>6</v>
      </c>
      <c r="W8" s="73">
        <v>1</v>
      </c>
      <c r="X8" s="74">
        <v>7</v>
      </c>
      <c r="Y8" s="73">
        <v>1</v>
      </c>
      <c r="Z8" s="74">
        <v>8</v>
      </c>
      <c r="AA8" s="73">
        <v>1</v>
      </c>
      <c r="AB8" s="74">
        <v>9</v>
      </c>
      <c r="AC8" s="73">
        <v>2</v>
      </c>
      <c r="AD8" s="74">
        <v>0</v>
      </c>
      <c r="AE8" s="73">
        <v>2</v>
      </c>
      <c r="AF8" s="74">
        <v>1</v>
      </c>
      <c r="AG8" s="73">
        <v>2</v>
      </c>
      <c r="AH8" s="74">
        <v>2</v>
      </c>
      <c r="AI8" s="67"/>
      <c r="AJ8" s="75" t="s">
        <v>70</v>
      </c>
      <c r="AK8" s="75" t="s">
        <v>70</v>
      </c>
      <c r="AL8" s="62"/>
    </row>
    <row r="9" spans="2:39" ht="18" customHeight="1">
      <c r="B9" s="120">
        <f ca="1">DATE(1988+$O$5,$T$5,1)</f>
        <v>42826</v>
      </c>
      <c r="C9" s="122">
        <f ca="1">B9</f>
        <v>42826</v>
      </c>
      <c r="D9" s="76"/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6"/>
      <c r="AE9" s="77"/>
      <c r="AF9" s="76"/>
      <c r="AG9" s="77"/>
      <c r="AH9" s="76"/>
      <c r="AI9" s="77"/>
      <c r="AJ9" s="85">
        <f ca="1">INDIRECT("'"&amp;$T$5&amp;"月'!"&amp;$AL$1&amp;DAY($B9)+15)</f>
        <v>0</v>
      </c>
      <c r="AK9" s="85">
        <f ca="1">INDIRECT("'"&amp;$T$5&amp;"月'!"&amp;$AM$1&amp;DAY($B9)+15)</f>
        <v>0</v>
      </c>
      <c r="AL9" s="62"/>
    </row>
    <row r="10" spans="2:39" ht="18" customHeight="1">
      <c r="B10" s="121"/>
      <c r="C10" s="123"/>
      <c r="D10" s="78"/>
      <c r="E10" s="67"/>
      <c r="F10" s="78"/>
      <c r="G10" s="67"/>
      <c r="H10" s="78"/>
      <c r="I10" s="67"/>
      <c r="J10" s="78"/>
      <c r="K10" s="67"/>
      <c r="L10" s="78"/>
      <c r="M10" s="67"/>
      <c r="N10" s="78"/>
      <c r="O10" s="67"/>
      <c r="P10" s="78"/>
      <c r="Q10" s="67"/>
      <c r="R10" s="78"/>
      <c r="S10" s="67"/>
      <c r="T10" s="78"/>
      <c r="U10" s="67"/>
      <c r="V10" s="78"/>
      <c r="W10" s="67"/>
      <c r="X10" s="78"/>
      <c r="Y10" s="67"/>
      <c r="Z10" s="78"/>
      <c r="AA10" s="67"/>
      <c r="AB10" s="78"/>
      <c r="AC10" s="67"/>
      <c r="AD10" s="78"/>
      <c r="AE10" s="67"/>
      <c r="AF10" s="78"/>
      <c r="AG10" s="67"/>
      <c r="AH10" s="78"/>
      <c r="AI10" s="67"/>
      <c r="AJ10" s="86">
        <f ca="1">INDIRECT("'"&amp;$T$5&amp;"月'!"&amp;$AL$2&amp;DAY($B9)+15)</f>
        <v>0</v>
      </c>
      <c r="AK10" s="86">
        <f ca="1">INDIRECT("'"&amp;$T$5&amp;"月'!"&amp;$AM$2&amp;DAY($B9)+15)</f>
        <v>0</v>
      </c>
      <c r="AL10" s="62"/>
    </row>
    <row r="11" spans="2:39" ht="18" customHeight="1">
      <c r="B11" s="120">
        <f ca="1">B9+1</f>
        <v>42827</v>
      </c>
      <c r="C11" s="122">
        <f ca="1">B11</f>
        <v>42827</v>
      </c>
      <c r="D11" s="76"/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85">
        <f t="shared" ref="AJ11" ca="1" si="1">INDIRECT("'"&amp;$T$5&amp;"月'!"&amp;$AL$1&amp;DAY($B11)+15)</f>
        <v>0</v>
      </c>
      <c r="AK11" s="85">
        <f t="shared" ref="AK11" ca="1" si="2">INDIRECT("'"&amp;$T$5&amp;"月'!"&amp;$AM$1&amp;DAY($B11)+15)</f>
        <v>0</v>
      </c>
      <c r="AL11" s="62"/>
    </row>
    <row r="12" spans="2:39" ht="18" customHeight="1">
      <c r="B12" s="121"/>
      <c r="C12" s="123"/>
      <c r="D12" s="78"/>
      <c r="E12" s="67"/>
      <c r="F12" s="78"/>
      <c r="G12" s="67"/>
      <c r="H12" s="78"/>
      <c r="I12" s="67"/>
      <c r="J12" s="78"/>
      <c r="K12" s="67"/>
      <c r="L12" s="78"/>
      <c r="M12" s="67"/>
      <c r="N12" s="78"/>
      <c r="O12" s="67"/>
      <c r="P12" s="78"/>
      <c r="Q12" s="67"/>
      <c r="R12" s="78"/>
      <c r="S12" s="67"/>
      <c r="T12" s="78"/>
      <c r="U12" s="67"/>
      <c r="V12" s="78"/>
      <c r="W12" s="67"/>
      <c r="X12" s="78"/>
      <c r="Y12" s="67"/>
      <c r="Z12" s="78"/>
      <c r="AA12" s="67"/>
      <c r="AB12" s="78"/>
      <c r="AC12" s="67"/>
      <c r="AD12" s="78"/>
      <c r="AE12" s="67"/>
      <c r="AF12" s="78"/>
      <c r="AG12" s="67"/>
      <c r="AH12" s="78"/>
      <c r="AI12" s="67"/>
      <c r="AJ12" s="86">
        <f t="shared" ref="AJ12" ca="1" si="3">INDIRECT("'"&amp;$T$5&amp;"月'!"&amp;$AL$2&amp;DAY($B11)+15)</f>
        <v>0</v>
      </c>
      <c r="AK12" s="86">
        <f t="shared" ref="AK12" ca="1" si="4">INDIRECT("'"&amp;$T$5&amp;"月'!"&amp;$AM$2&amp;DAY($B11)+15)</f>
        <v>0</v>
      </c>
      <c r="AL12" s="62"/>
    </row>
    <row r="13" spans="2:39" ht="18" customHeight="1">
      <c r="B13" s="120">
        <f ca="1">B11+1</f>
        <v>42828</v>
      </c>
      <c r="C13" s="122">
        <f ca="1">B13</f>
        <v>42828</v>
      </c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7"/>
      <c r="R13" s="76"/>
      <c r="S13" s="77"/>
      <c r="T13" s="76"/>
      <c r="U13" s="77"/>
      <c r="V13" s="76"/>
      <c r="W13" s="77"/>
      <c r="X13" s="76"/>
      <c r="Y13" s="77"/>
      <c r="Z13" s="76"/>
      <c r="AA13" s="77"/>
      <c r="AB13" s="76"/>
      <c r="AC13" s="77"/>
      <c r="AD13" s="76"/>
      <c r="AE13" s="77"/>
      <c r="AF13" s="76"/>
      <c r="AG13" s="77"/>
      <c r="AH13" s="76"/>
      <c r="AI13" s="77"/>
      <c r="AJ13" s="85">
        <f t="shared" ref="AJ13" ca="1" si="5">INDIRECT("'"&amp;$T$5&amp;"月'!"&amp;$AL$1&amp;DAY($B13)+15)</f>
        <v>0</v>
      </c>
      <c r="AK13" s="85">
        <f t="shared" ref="AK13" ca="1" si="6">INDIRECT("'"&amp;$T$5&amp;"月'!"&amp;$AM$1&amp;DAY($B13)+15)</f>
        <v>0</v>
      </c>
      <c r="AL13" s="62"/>
    </row>
    <row r="14" spans="2:39" ht="18" customHeight="1">
      <c r="B14" s="121"/>
      <c r="C14" s="123"/>
      <c r="D14" s="78"/>
      <c r="E14" s="67"/>
      <c r="F14" s="78"/>
      <c r="G14" s="67"/>
      <c r="H14" s="78"/>
      <c r="I14" s="67"/>
      <c r="J14" s="78"/>
      <c r="K14" s="67"/>
      <c r="L14" s="78"/>
      <c r="M14" s="67"/>
      <c r="N14" s="78"/>
      <c r="O14" s="67"/>
      <c r="P14" s="78"/>
      <c r="Q14" s="67"/>
      <c r="R14" s="78"/>
      <c r="S14" s="67"/>
      <c r="T14" s="78"/>
      <c r="U14" s="67"/>
      <c r="V14" s="78"/>
      <c r="W14" s="67"/>
      <c r="X14" s="78"/>
      <c r="Y14" s="67"/>
      <c r="Z14" s="78"/>
      <c r="AA14" s="67"/>
      <c r="AB14" s="78"/>
      <c r="AC14" s="67"/>
      <c r="AD14" s="78"/>
      <c r="AE14" s="67"/>
      <c r="AF14" s="78"/>
      <c r="AG14" s="67"/>
      <c r="AH14" s="78"/>
      <c r="AI14" s="67"/>
      <c r="AJ14" s="86">
        <f t="shared" ref="AJ14" ca="1" si="7">INDIRECT("'"&amp;$T$5&amp;"月'!"&amp;$AL$2&amp;DAY($B13)+15)</f>
        <v>0</v>
      </c>
      <c r="AK14" s="86">
        <f t="shared" ref="AK14" ca="1" si="8">INDIRECT("'"&amp;$T$5&amp;"月'!"&amp;$AM$2&amp;DAY($B13)+15)</f>
        <v>0</v>
      </c>
      <c r="AL14" s="62"/>
    </row>
    <row r="15" spans="2:39" ht="18" customHeight="1">
      <c r="B15" s="120">
        <f ca="1">B13+1</f>
        <v>42829</v>
      </c>
      <c r="C15" s="122">
        <f ca="1">B15</f>
        <v>42829</v>
      </c>
      <c r="D15" s="76"/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7"/>
      <c r="T15" s="76"/>
      <c r="U15" s="77"/>
      <c r="V15" s="76"/>
      <c r="W15" s="77"/>
      <c r="X15" s="76"/>
      <c r="Y15" s="77"/>
      <c r="Z15" s="76"/>
      <c r="AA15" s="77"/>
      <c r="AB15" s="76"/>
      <c r="AC15" s="77"/>
      <c r="AD15" s="76"/>
      <c r="AE15" s="77"/>
      <c r="AF15" s="76"/>
      <c r="AG15" s="77"/>
      <c r="AH15" s="76"/>
      <c r="AI15" s="77"/>
      <c r="AJ15" s="85">
        <f t="shared" ref="AJ15" ca="1" si="9">INDIRECT("'"&amp;$T$5&amp;"月'!"&amp;$AL$1&amp;DAY($B15)+15)</f>
        <v>0</v>
      </c>
      <c r="AK15" s="85">
        <f t="shared" ref="AK15" ca="1" si="10">INDIRECT("'"&amp;$T$5&amp;"月'!"&amp;$AM$1&amp;DAY($B15)+15)</f>
        <v>0</v>
      </c>
      <c r="AL15" s="62"/>
    </row>
    <row r="16" spans="2:39" ht="18" customHeight="1">
      <c r="B16" s="121"/>
      <c r="C16" s="123"/>
      <c r="D16" s="78"/>
      <c r="E16" s="67"/>
      <c r="F16" s="78"/>
      <c r="G16" s="67"/>
      <c r="H16" s="78"/>
      <c r="I16" s="67"/>
      <c r="J16" s="78"/>
      <c r="K16" s="67"/>
      <c r="L16" s="78"/>
      <c r="M16" s="67"/>
      <c r="N16" s="78"/>
      <c r="O16" s="67"/>
      <c r="P16" s="78"/>
      <c r="Q16" s="67"/>
      <c r="R16" s="78"/>
      <c r="S16" s="67"/>
      <c r="T16" s="78"/>
      <c r="U16" s="67"/>
      <c r="V16" s="78"/>
      <c r="W16" s="67"/>
      <c r="X16" s="78"/>
      <c r="Y16" s="67"/>
      <c r="Z16" s="78"/>
      <c r="AA16" s="67"/>
      <c r="AB16" s="78"/>
      <c r="AC16" s="67"/>
      <c r="AD16" s="78"/>
      <c r="AE16" s="67"/>
      <c r="AF16" s="78"/>
      <c r="AG16" s="67"/>
      <c r="AH16" s="78"/>
      <c r="AI16" s="67"/>
      <c r="AJ16" s="86">
        <f t="shared" ref="AJ16" ca="1" si="11">INDIRECT("'"&amp;$T$5&amp;"月'!"&amp;$AL$2&amp;DAY($B15)+15)</f>
        <v>0</v>
      </c>
      <c r="AK16" s="86">
        <f t="shared" ref="AK16" ca="1" si="12">INDIRECT("'"&amp;$T$5&amp;"月'!"&amp;$AM$2&amp;DAY($B15)+15)</f>
        <v>0</v>
      </c>
      <c r="AL16" s="62"/>
    </row>
    <row r="17" spans="2:38" ht="18" customHeight="1">
      <c r="B17" s="120">
        <f ca="1">B15+1</f>
        <v>42830</v>
      </c>
      <c r="C17" s="122">
        <f ca="1">B17</f>
        <v>42830</v>
      </c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6"/>
      <c r="AE17" s="77"/>
      <c r="AF17" s="76"/>
      <c r="AG17" s="77"/>
      <c r="AH17" s="76"/>
      <c r="AI17" s="77"/>
      <c r="AJ17" s="85">
        <f t="shared" ref="AJ17" ca="1" si="13">INDIRECT("'"&amp;$T$5&amp;"月'!"&amp;$AL$1&amp;DAY($B17)+15)</f>
        <v>0</v>
      </c>
      <c r="AK17" s="85">
        <f t="shared" ref="AK17" ca="1" si="14">INDIRECT("'"&amp;$T$5&amp;"月'!"&amp;$AM$1&amp;DAY($B17)+15)</f>
        <v>0</v>
      </c>
      <c r="AL17" s="62"/>
    </row>
    <row r="18" spans="2:38" ht="18" customHeight="1">
      <c r="B18" s="121"/>
      <c r="C18" s="123"/>
      <c r="D18" s="78"/>
      <c r="E18" s="67"/>
      <c r="F18" s="78"/>
      <c r="G18" s="67"/>
      <c r="H18" s="78"/>
      <c r="I18" s="67"/>
      <c r="J18" s="78"/>
      <c r="K18" s="67"/>
      <c r="L18" s="78"/>
      <c r="M18" s="67"/>
      <c r="N18" s="78"/>
      <c r="O18" s="67"/>
      <c r="P18" s="78"/>
      <c r="Q18" s="67"/>
      <c r="R18" s="78"/>
      <c r="S18" s="67"/>
      <c r="T18" s="78"/>
      <c r="U18" s="67"/>
      <c r="V18" s="78"/>
      <c r="W18" s="67"/>
      <c r="X18" s="78"/>
      <c r="Y18" s="67"/>
      <c r="Z18" s="78"/>
      <c r="AA18" s="67"/>
      <c r="AB18" s="78"/>
      <c r="AC18" s="67"/>
      <c r="AD18" s="78"/>
      <c r="AE18" s="67"/>
      <c r="AF18" s="78"/>
      <c r="AG18" s="67"/>
      <c r="AH18" s="78"/>
      <c r="AI18" s="67"/>
      <c r="AJ18" s="86">
        <f t="shared" ref="AJ18" ca="1" si="15">INDIRECT("'"&amp;$T$5&amp;"月'!"&amp;$AL$2&amp;DAY($B17)+15)</f>
        <v>0</v>
      </c>
      <c r="AK18" s="86">
        <f t="shared" ref="AK18" ca="1" si="16">INDIRECT("'"&amp;$T$5&amp;"月'!"&amp;$AM$2&amp;DAY($B17)+15)</f>
        <v>0</v>
      </c>
      <c r="AL18" s="62"/>
    </row>
    <row r="19" spans="2:38" ht="18" customHeight="1">
      <c r="B19" s="120">
        <f ca="1">B17+1</f>
        <v>42831</v>
      </c>
      <c r="C19" s="122">
        <f ca="1">B19</f>
        <v>42831</v>
      </c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6"/>
      <c r="AE19" s="77"/>
      <c r="AF19" s="76"/>
      <c r="AG19" s="77"/>
      <c r="AH19" s="76"/>
      <c r="AI19" s="77"/>
      <c r="AJ19" s="85">
        <f t="shared" ref="AJ19" ca="1" si="17">INDIRECT("'"&amp;$T$5&amp;"月'!"&amp;$AL$1&amp;DAY($B19)+15)</f>
        <v>0</v>
      </c>
      <c r="AK19" s="85">
        <f t="shared" ref="AK19" ca="1" si="18">INDIRECT("'"&amp;$T$5&amp;"月'!"&amp;$AM$1&amp;DAY($B19)+15)</f>
        <v>0</v>
      </c>
      <c r="AL19" s="62"/>
    </row>
    <row r="20" spans="2:38" ht="18" customHeight="1">
      <c r="B20" s="121"/>
      <c r="C20" s="123"/>
      <c r="D20" s="78"/>
      <c r="E20" s="67"/>
      <c r="F20" s="78"/>
      <c r="G20" s="67"/>
      <c r="H20" s="78"/>
      <c r="I20" s="67"/>
      <c r="J20" s="78"/>
      <c r="K20" s="67"/>
      <c r="L20" s="78"/>
      <c r="M20" s="67"/>
      <c r="N20" s="78"/>
      <c r="O20" s="67"/>
      <c r="P20" s="78"/>
      <c r="Q20" s="67"/>
      <c r="R20" s="78"/>
      <c r="S20" s="67"/>
      <c r="T20" s="78"/>
      <c r="U20" s="67"/>
      <c r="V20" s="78"/>
      <c r="W20" s="67"/>
      <c r="X20" s="78"/>
      <c r="Y20" s="67"/>
      <c r="Z20" s="78"/>
      <c r="AA20" s="67"/>
      <c r="AB20" s="78"/>
      <c r="AC20" s="67"/>
      <c r="AD20" s="78"/>
      <c r="AE20" s="67"/>
      <c r="AF20" s="78"/>
      <c r="AG20" s="67"/>
      <c r="AH20" s="78"/>
      <c r="AI20" s="67"/>
      <c r="AJ20" s="86">
        <f t="shared" ref="AJ20" ca="1" si="19">INDIRECT("'"&amp;$T$5&amp;"月'!"&amp;$AL$2&amp;DAY($B19)+15)</f>
        <v>0</v>
      </c>
      <c r="AK20" s="86">
        <f t="shared" ref="AK20" ca="1" si="20">INDIRECT("'"&amp;$T$5&amp;"月'!"&amp;$AM$2&amp;DAY($B19)+15)</f>
        <v>0</v>
      </c>
      <c r="AL20" s="62"/>
    </row>
    <row r="21" spans="2:38" ht="18" customHeight="1">
      <c r="B21" s="120">
        <f ca="1">B19+1</f>
        <v>42832</v>
      </c>
      <c r="C21" s="122">
        <f ca="1">B21</f>
        <v>42832</v>
      </c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6"/>
      <c r="AE21" s="77"/>
      <c r="AF21" s="76"/>
      <c r="AG21" s="77"/>
      <c r="AH21" s="76"/>
      <c r="AI21" s="77"/>
      <c r="AJ21" s="85">
        <f t="shared" ref="AJ21" ca="1" si="21">INDIRECT("'"&amp;$T$5&amp;"月'!"&amp;$AL$1&amp;DAY($B21)+15)</f>
        <v>0</v>
      </c>
      <c r="AK21" s="85">
        <f t="shared" ref="AK21" ca="1" si="22">INDIRECT("'"&amp;$T$5&amp;"月'!"&amp;$AM$1&amp;DAY($B21)+15)</f>
        <v>0</v>
      </c>
      <c r="AL21" s="62"/>
    </row>
    <row r="22" spans="2:38" ht="18" customHeight="1">
      <c r="B22" s="121"/>
      <c r="C22" s="123"/>
      <c r="D22" s="78"/>
      <c r="E22" s="67"/>
      <c r="F22" s="78"/>
      <c r="G22" s="67"/>
      <c r="H22" s="78"/>
      <c r="I22" s="67"/>
      <c r="J22" s="78"/>
      <c r="K22" s="67"/>
      <c r="L22" s="78"/>
      <c r="M22" s="67"/>
      <c r="N22" s="78"/>
      <c r="O22" s="67"/>
      <c r="P22" s="78"/>
      <c r="Q22" s="67"/>
      <c r="R22" s="78"/>
      <c r="S22" s="67"/>
      <c r="T22" s="78"/>
      <c r="U22" s="67"/>
      <c r="V22" s="78"/>
      <c r="W22" s="67"/>
      <c r="X22" s="78"/>
      <c r="Y22" s="67"/>
      <c r="Z22" s="78"/>
      <c r="AA22" s="67"/>
      <c r="AB22" s="78"/>
      <c r="AC22" s="67"/>
      <c r="AD22" s="78"/>
      <c r="AE22" s="67"/>
      <c r="AF22" s="78"/>
      <c r="AG22" s="67"/>
      <c r="AH22" s="78"/>
      <c r="AI22" s="67"/>
      <c r="AJ22" s="86">
        <f t="shared" ref="AJ22" ca="1" si="23">INDIRECT("'"&amp;$T$5&amp;"月'!"&amp;$AL$2&amp;DAY($B21)+15)</f>
        <v>0</v>
      </c>
      <c r="AK22" s="86">
        <f t="shared" ref="AK22" ca="1" si="24">INDIRECT("'"&amp;$T$5&amp;"月'!"&amp;$AM$2&amp;DAY($B21)+15)</f>
        <v>0</v>
      </c>
      <c r="AL22" s="62"/>
    </row>
    <row r="23" spans="2:38" ht="18" customHeight="1">
      <c r="B23" s="120">
        <f ca="1">B21+1</f>
        <v>42833</v>
      </c>
      <c r="C23" s="122">
        <f ca="1">B23</f>
        <v>42833</v>
      </c>
      <c r="D23" s="76"/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7"/>
      <c r="T23" s="76"/>
      <c r="U23" s="77"/>
      <c r="V23" s="76"/>
      <c r="W23" s="77"/>
      <c r="X23" s="76"/>
      <c r="Y23" s="77"/>
      <c r="Z23" s="76"/>
      <c r="AA23" s="77"/>
      <c r="AB23" s="76"/>
      <c r="AC23" s="77"/>
      <c r="AD23" s="76"/>
      <c r="AE23" s="77"/>
      <c r="AF23" s="76"/>
      <c r="AG23" s="77"/>
      <c r="AH23" s="76"/>
      <c r="AI23" s="77"/>
      <c r="AJ23" s="85">
        <f t="shared" ref="AJ23" ca="1" si="25">INDIRECT("'"&amp;$T$5&amp;"月'!"&amp;$AL$1&amp;DAY($B23)+15)</f>
        <v>0</v>
      </c>
      <c r="AK23" s="85">
        <f t="shared" ref="AK23" ca="1" si="26">INDIRECT("'"&amp;$T$5&amp;"月'!"&amp;$AM$1&amp;DAY($B23)+15)</f>
        <v>0</v>
      </c>
      <c r="AL23" s="62"/>
    </row>
    <row r="24" spans="2:38" ht="18" customHeight="1">
      <c r="B24" s="121"/>
      <c r="C24" s="123"/>
      <c r="D24" s="78"/>
      <c r="E24" s="67"/>
      <c r="F24" s="78"/>
      <c r="G24" s="67"/>
      <c r="H24" s="78"/>
      <c r="I24" s="67"/>
      <c r="J24" s="78"/>
      <c r="K24" s="67"/>
      <c r="L24" s="78"/>
      <c r="M24" s="67"/>
      <c r="N24" s="78"/>
      <c r="O24" s="67"/>
      <c r="P24" s="78"/>
      <c r="Q24" s="67"/>
      <c r="R24" s="78"/>
      <c r="S24" s="67"/>
      <c r="T24" s="78"/>
      <c r="U24" s="67"/>
      <c r="V24" s="78"/>
      <c r="W24" s="67"/>
      <c r="X24" s="78"/>
      <c r="Y24" s="67"/>
      <c r="Z24" s="78"/>
      <c r="AA24" s="67"/>
      <c r="AB24" s="78"/>
      <c r="AC24" s="67"/>
      <c r="AD24" s="78"/>
      <c r="AE24" s="67"/>
      <c r="AF24" s="78"/>
      <c r="AG24" s="67"/>
      <c r="AH24" s="78"/>
      <c r="AI24" s="67"/>
      <c r="AJ24" s="86">
        <f t="shared" ref="AJ24" ca="1" si="27">INDIRECT("'"&amp;$T$5&amp;"月'!"&amp;$AL$2&amp;DAY($B23)+15)</f>
        <v>0</v>
      </c>
      <c r="AK24" s="86">
        <f t="shared" ref="AK24" ca="1" si="28">INDIRECT("'"&amp;$T$5&amp;"月'!"&amp;$AM$2&amp;DAY($B23)+15)</f>
        <v>0</v>
      </c>
      <c r="AL24" s="62"/>
    </row>
    <row r="25" spans="2:38" ht="18" customHeight="1">
      <c r="B25" s="120">
        <f ca="1">B23+1</f>
        <v>42834</v>
      </c>
      <c r="C25" s="122">
        <f ca="1">B25</f>
        <v>42834</v>
      </c>
      <c r="D25" s="76"/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7"/>
      <c r="R25" s="76"/>
      <c r="S25" s="77"/>
      <c r="T25" s="76"/>
      <c r="U25" s="77"/>
      <c r="V25" s="76"/>
      <c r="W25" s="77"/>
      <c r="X25" s="76"/>
      <c r="Y25" s="77"/>
      <c r="Z25" s="76"/>
      <c r="AA25" s="77"/>
      <c r="AB25" s="76"/>
      <c r="AC25" s="77"/>
      <c r="AD25" s="76"/>
      <c r="AE25" s="77"/>
      <c r="AF25" s="76"/>
      <c r="AG25" s="77"/>
      <c r="AH25" s="76"/>
      <c r="AI25" s="77"/>
      <c r="AJ25" s="85">
        <f t="shared" ref="AJ25" ca="1" si="29">INDIRECT("'"&amp;$T$5&amp;"月'!"&amp;$AL$1&amp;DAY($B25)+15)</f>
        <v>0</v>
      </c>
      <c r="AK25" s="85">
        <f t="shared" ref="AK25" ca="1" si="30">INDIRECT("'"&amp;$T$5&amp;"月'!"&amp;$AM$1&amp;DAY($B25)+15)</f>
        <v>0</v>
      </c>
      <c r="AL25" s="62"/>
    </row>
    <row r="26" spans="2:38" ht="18" customHeight="1">
      <c r="B26" s="121"/>
      <c r="C26" s="123"/>
      <c r="D26" s="78"/>
      <c r="E26" s="67"/>
      <c r="F26" s="78"/>
      <c r="G26" s="67"/>
      <c r="H26" s="78"/>
      <c r="I26" s="67"/>
      <c r="J26" s="78"/>
      <c r="K26" s="67"/>
      <c r="L26" s="78"/>
      <c r="M26" s="67"/>
      <c r="N26" s="78"/>
      <c r="O26" s="67"/>
      <c r="P26" s="78"/>
      <c r="Q26" s="67"/>
      <c r="R26" s="78"/>
      <c r="S26" s="67"/>
      <c r="T26" s="78"/>
      <c r="U26" s="67"/>
      <c r="V26" s="78"/>
      <c r="W26" s="67"/>
      <c r="X26" s="78"/>
      <c r="Y26" s="67"/>
      <c r="Z26" s="78"/>
      <c r="AA26" s="67"/>
      <c r="AB26" s="78"/>
      <c r="AC26" s="67"/>
      <c r="AD26" s="78"/>
      <c r="AE26" s="67"/>
      <c r="AF26" s="78"/>
      <c r="AG26" s="67"/>
      <c r="AH26" s="78"/>
      <c r="AI26" s="67"/>
      <c r="AJ26" s="86">
        <f t="shared" ref="AJ26" ca="1" si="31">INDIRECT("'"&amp;$T$5&amp;"月'!"&amp;$AL$2&amp;DAY($B25)+15)</f>
        <v>0</v>
      </c>
      <c r="AK26" s="86">
        <f t="shared" ref="AK26" ca="1" si="32">INDIRECT("'"&amp;$T$5&amp;"月'!"&amp;$AM$2&amp;DAY($B25)+15)</f>
        <v>0</v>
      </c>
      <c r="AL26" s="62"/>
    </row>
    <row r="27" spans="2:38" ht="18" customHeight="1">
      <c r="B27" s="120">
        <f ca="1">B25+1</f>
        <v>42835</v>
      </c>
      <c r="C27" s="122">
        <f ca="1">B27</f>
        <v>42835</v>
      </c>
      <c r="D27" s="76"/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7"/>
      <c r="T27" s="76"/>
      <c r="U27" s="77"/>
      <c r="V27" s="76"/>
      <c r="W27" s="77"/>
      <c r="X27" s="76"/>
      <c r="Y27" s="77"/>
      <c r="Z27" s="76"/>
      <c r="AA27" s="77"/>
      <c r="AB27" s="76"/>
      <c r="AC27" s="77"/>
      <c r="AD27" s="76"/>
      <c r="AE27" s="77"/>
      <c r="AF27" s="76"/>
      <c r="AG27" s="77"/>
      <c r="AH27" s="76"/>
      <c r="AI27" s="77"/>
      <c r="AJ27" s="85">
        <f t="shared" ref="AJ27" ca="1" si="33">INDIRECT("'"&amp;$T$5&amp;"月'!"&amp;$AL$1&amp;DAY($B27)+15)</f>
        <v>0</v>
      </c>
      <c r="AK27" s="85">
        <f t="shared" ref="AK27" ca="1" si="34">INDIRECT("'"&amp;$T$5&amp;"月'!"&amp;$AM$1&amp;DAY($B27)+15)</f>
        <v>0</v>
      </c>
      <c r="AL27" s="62"/>
    </row>
    <row r="28" spans="2:38" ht="18" customHeight="1">
      <c r="B28" s="121"/>
      <c r="C28" s="123"/>
      <c r="D28" s="78"/>
      <c r="E28" s="67"/>
      <c r="F28" s="78"/>
      <c r="G28" s="67"/>
      <c r="H28" s="78"/>
      <c r="I28" s="67"/>
      <c r="J28" s="78"/>
      <c r="K28" s="67"/>
      <c r="L28" s="78"/>
      <c r="M28" s="67"/>
      <c r="N28" s="78"/>
      <c r="O28" s="67"/>
      <c r="P28" s="78"/>
      <c r="Q28" s="67"/>
      <c r="R28" s="78"/>
      <c r="S28" s="67"/>
      <c r="T28" s="78"/>
      <c r="U28" s="67"/>
      <c r="V28" s="78"/>
      <c r="W28" s="67"/>
      <c r="X28" s="78"/>
      <c r="Y28" s="67"/>
      <c r="Z28" s="78"/>
      <c r="AA28" s="67"/>
      <c r="AB28" s="78"/>
      <c r="AC28" s="67"/>
      <c r="AD28" s="78"/>
      <c r="AE28" s="67"/>
      <c r="AF28" s="78"/>
      <c r="AG28" s="67"/>
      <c r="AH28" s="78"/>
      <c r="AI28" s="67"/>
      <c r="AJ28" s="86">
        <f t="shared" ref="AJ28" ca="1" si="35">INDIRECT("'"&amp;$T$5&amp;"月'!"&amp;$AL$2&amp;DAY($B27)+15)</f>
        <v>0</v>
      </c>
      <c r="AK28" s="86">
        <f t="shared" ref="AK28" ca="1" si="36">INDIRECT("'"&amp;$T$5&amp;"月'!"&amp;$AM$2&amp;DAY($B27)+15)</f>
        <v>0</v>
      </c>
      <c r="AL28" s="62"/>
    </row>
    <row r="29" spans="2:38" ht="18" customHeight="1">
      <c r="B29" s="120">
        <f ca="1">B27+1</f>
        <v>42836</v>
      </c>
      <c r="C29" s="122">
        <f ca="1">B29</f>
        <v>42836</v>
      </c>
      <c r="D29" s="76"/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7"/>
      <c r="T29" s="76"/>
      <c r="U29" s="77"/>
      <c r="V29" s="76"/>
      <c r="W29" s="77"/>
      <c r="X29" s="76"/>
      <c r="Y29" s="77"/>
      <c r="Z29" s="76"/>
      <c r="AA29" s="77"/>
      <c r="AB29" s="76"/>
      <c r="AC29" s="77"/>
      <c r="AD29" s="76"/>
      <c r="AE29" s="77"/>
      <c r="AF29" s="76"/>
      <c r="AG29" s="77"/>
      <c r="AH29" s="76"/>
      <c r="AI29" s="77"/>
      <c r="AJ29" s="85">
        <f t="shared" ref="AJ29" ca="1" si="37">INDIRECT("'"&amp;$T$5&amp;"月'!"&amp;$AL$1&amp;DAY($B29)+15)</f>
        <v>0</v>
      </c>
      <c r="AK29" s="85">
        <f t="shared" ref="AK29" ca="1" si="38">INDIRECT("'"&amp;$T$5&amp;"月'!"&amp;$AM$1&amp;DAY($B29)+15)</f>
        <v>0</v>
      </c>
      <c r="AL29" s="62"/>
    </row>
    <row r="30" spans="2:38" ht="18" customHeight="1">
      <c r="B30" s="121"/>
      <c r="C30" s="123"/>
      <c r="D30" s="78"/>
      <c r="E30" s="67"/>
      <c r="F30" s="78"/>
      <c r="G30" s="67"/>
      <c r="H30" s="78"/>
      <c r="I30" s="67"/>
      <c r="J30" s="78"/>
      <c r="K30" s="67"/>
      <c r="L30" s="78"/>
      <c r="M30" s="67"/>
      <c r="N30" s="78"/>
      <c r="O30" s="67"/>
      <c r="P30" s="78"/>
      <c r="Q30" s="67"/>
      <c r="R30" s="78"/>
      <c r="S30" s="67"/>
      <c r="T30" s="78"/>
      <c r="U30" s="67"/>
      <c r="V30" s="78"/>
      <c r="W30" s="67"/>
      <c r="X30" s="78"/>
      <c r="Y30" s="67"/>
      <c r="Z30" s="78"/>
      <c r="AA30" s="67"/>
      <c r="AB30" s="78"/>
      <c r="AC30" s="67"/>
      <c r="AD30" s="78"/>
      <c r="AE30" s="67"/>
      <c r="AF30" s="78"/>
      <c r="AG30" s="67"/>
      <c r="AH30" s="78"/>
      <c r="AI30" s="67"/>
      <c r="AJ30" s="86">
        <f t="shared" ref="AJ30" ca="1" si="39">INDIRECT("'"&amp;$T$5&amp;"月'!"&amp;$AL$2&amp;DAY($B29)+15)</f>
        <v>0</v>
      </c>
      <c r="AK30" s="86">
        <f t="shared" ref="AK30" ca="1" si="40">INDIRECT("'"&amp;$T$5&amp;"月'!"&amp;$AM$2&amp;DAY($B29)+15)</f>
        <v>0</v>
      </c>
      <c r="AL30" s="62"/>
    </row>
    <row r="31" spans="2:38" ht="18" customHeight="1">
      <c r="B31" s="120">
        <f ca="1">B29+1</f>
        <v>42837</v>
      </c>
      <c r="C31" s="122">
        <f ca="1">B31</f>
        <v>42837</v>
      </c>
      <c r="D31" s="76"/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77"/>
      <c r="P31" s="76"/>
      <c r="Q31" s="77"/>
      <c r="R31" s="76"/>
      <c r="S31" s="77"/>
      <c r="T31" s="76"/>
      <c r="U31" s="77"/>
      <c r="V31" s="76"/>
      <c r="W31" s="77"/>
      <c r="X31" s="76"/>
      <c r="Y31" s="77"/>
      <c r="Z31" s="76"/>
      <c r="AA31" s="77"/>
      <c r="AB31" s="76"/>
      <c r="AC31" s="77"/>
      <c r="AD31" s="76"/>
      <c r="AE31" s="77"/>
      <c r="AF31" s="76"/>
      <c r="AG31" s="77"/>
      <c r="AH31" s="76"/>
      <c r="AI31" s="77"/>
      <c r="AJ31" s="85">
        <f t="shared" ref="AJ31" ca="1" si="41">INDIRECT("'"&amp;$T$5&amp;"月'!"&amp;$AL$1&amp;DAY($B31)+15)</f>
        <v>0</v>
      </c>
      <c r="AK31" s="85">
        <f t="shared" ref="AK31" ca="1" si="42">INDIRECT("'"&amp;$T$5&amp;"月'!"&amp;$AM$1&amp;DAY($B31)+15)</f>
        <v>0</v>
      </c>
      <c r="AL31" s="62"/>
    </row>
    <row r="32" spans="2:38" ht="18" customHeight="1">
      <c r="B32" s="121"/>
      <c r="C32" s="123"/>
      <c r="D32" s="78"/>
      <c r="E32" s="67"/>
      <c r="F32" s="78"/>
      <c r="G32" s="67"/>
      <c r="H32" s="78"/>
      <c r="I32" s="67"/>
      <c r="J32" s="78"/>
      <c r="K32" s="67"/>
      <c r="L32" s="78"/>
      <c r="M32" s="67"/>
      <c r="N32" s="78"/>
      <c r="O32" s="67"/>
      <c r="P32" s="78"/>
      <c r="Q32" s="67"/>
      <c r="R32" s="78"/>
      <c r="S32" s="67"/>
      <c r="T32" s="78"/>
      <c r="U32" s="67"/>
      <c r="V32" s="78"/>
      <c r="W32" s="67"/>
      <c r="X32" s="78"/>
      <c r="Y32" s="67"/>
      <c r="Z32" s="78"/>
      <c r="AA32" s="67"/>
      <c r="AB32" s="78"/>
      <c r="AC32" s="67"/>
      <c r="AD32" s="78"/>
      <c r="AE32" s="67"/>
      <c r="AF32" s="78"/>
      <c r="AG32" s="67"/>
      <c r="AH32" s="78"/>
      <c r="AI32" s="67"/>
      <c r="AJ32" s="86">
        <f t="shared" ref="AJ32" ca="1" si="43">INDIRECT("'"&amp;$T$5&amp;"月'!"&amp;$AL$2&amp;DAY($B31)+15)</f>
        <v>0</v>
      </c>
      <c r="AK32" s="86">
        <f t="shared" ref="AK32" ca="1" si="44">INDIRECT("'"&amp;$T$5&amp;"月'!"&amp;$AM$2&amp;DAY($B31)+15)</f>
        <v>0</v>
      </c>
      <c r="AL32" s="62"/>
    </row>
    <row r="33" spans="2:38" ht="18" customHeight="1">
      <c r="B33" s="120">
        <f ca="1">B31+1</f>
        <v>42838</v>
      </c>
      <c r="C33" s="122">
        <f ca="1">B33</f>
        <v>42838</v>
      </c>
      <c r="D33" s="76"/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7"/>
      <c r="T33" s="76"/>
      <c r="U33" s="77"/>
      <c r="V33" s="76"/>
      <c r="W33" s="77"/>
      <c r="X33" s="76"/>
      <c r="Y33" s="77"/>
      <c r="Z33" s="76"/>
      <c r="AA33" s="77"/>
      <c r="AB33" s="76"/>
      <c r="AC33" s="77"/>
      <c r="AD33" s="76"/>
      <c r="AE33" s="77"/>
      <c r="AF33" s="76"/>
      <c r="AG33" s="77"/>
      <c r="AH33" s="76"/>
      <c r="AI33" s="77"/>
      <c r="AJ33" s="85">
        <f t="shared" ref="AJ33" ca="1" si="45">INDIRECT("'"&amp;$T$5&amp;"月'!"&amp;$AL$1&amp;DAY($B33)+15)</f>
        <v>0</v>
      </c>
      <c r="AK33" s="85">
        <f t="shared" ref="AK33" ca="1" si="46">INDIRECT("'"&amp;$T$5&amp;"月'!"&amp;$AM$1&amp;DAY($B33)+15)</f>
        <v>0</v>
      </c>
      <c r="AL33" s="62"/>
    </row>
    <row r="34" spans="2:38" ht="18" customHeight="1">
      <c r="B34" s="121"/>
      <c r="C34" s="123"/>
      <c r="D34" s="78"/>
      <c r="E34" s="67"/>
      <c r="F34" s="78"/>
      <c r="G34" s="67"/>
      <c r="H34" s="78"/>
      <c r="I34" s="67"/>
      <c r="J34" s="78"/>
      <c r="K34" s="67"/>
      <c r="L34" s="78"/>
      <c r="M34" s="67"/>
      <c r="N34" s="78"/>
      <c r="O34" s="67"/>
      <c r="P34" s="78"/>
      <c r="Q34" s="67"/>
      <c r="R34" s="78"/>
      <c r="S34" s="67"/>
      <c r="T34" s="78"/>
      <c r="U34" s="67"/>
      <c r="V34" s="78"/>
      <c r="W34" s="67"/>
      <c r="X34" s="78"/>
      <c r="Y34" s="67"/>
      <c r="Z34" s="78"/>
      <c r="AA34" s="67"/>
      <c r="AB34" s="78"/>
      <c r="AC34" s="67"/>
      <c r="AD34" s="78"/>
      <c r="AE34" s="67"/>
      <c r="AF34" s="78"/>
      <c r="AG34" s="67"/>
      <c r="AH34" s="78"/>
      <c r="AI34" s="67"/>
      <c r="AJ34" s="86">
        <f t="shared" ref="AJ34" ca="1" si="47">INDIRECT("'"&amp;$T$5&amp;"月'!"&amp;$AL$2&amp;DAY($B33)+15)</f>
        <v>0</v>
      </c>
      <c r="AK34" s="86">
        <f t="shared" ref="AK34" ca="1" si="48">INDIRECT("'"&amp;$T$5&amp;"月'!"&amp;$AM$2&amp;DAY($B33)+15)</f>
        <v>0</v>
      </c>
      <c r="AL34" s="62"/>
    </row>
    <row r="35" spans="2:38" ht="18" customHeight="1">
      <c r="B35" s="120">
        <f ca="1">B33+1</f>
        <v>42839</v>
      </c>
      <c r="C35" s="122">
        <f ca="1">B35</f>
        <v>42839</v>
      </c>
      <c r="D35" s="76"/>
      <c r="E35" s="77"/>
      <c r="F35" s="76"/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77"/>
      <c r="V35" s="76"/>
      <c r="W35" s="77"/>
      <c r="X35" s="76"/>
      <c r="Y35" s="77"/>
      <c r="Z35" s="76"/>
      <c r="AA35" s="77"/>
      <c r="AB35" s="76"/>
      <c r="AC35" s="77"/>
      <c r="AD35" s="76"/>
      <c r="AE35" s="77"/>
      <c r="AF35" s="76"/>
      <c r="AG35" s="77"/>
      <c r="AH35" s="76"/>
      <c r="AI35" s="77"/>
      <c r="AJ35" s="85">
        <f t="shared" ref="AJ35" ca="1" si="49">INDIRECT("'"&amp;$T$5&amp;"月'!"&amp;$AL$1&amp;DAY($B35)+15)</f>
        <v>0</v>
      </c>
      <c r="AK35" s="85">
        <f t="shared" ref="AK35" ca="1" si="50">INDIRECT("'"&amp;$T$5&amp;"月'!"&amp;$AM$1&amp;DAY($B35)+15)</f>
        <v>0</v>
      </c>
      <c r="AL35" s="62"/>
    </row>
    <row r="36" spans="2:38" ht="18" customHeight="1">
      <c r="B36" s="121"/>
      <c r="C36" s="123"/>
      <c r="D36" s="78"/>
      <c r="E36" s="67"/>
      <c r="F36" s="78"/>
      <c r="G36" s="67"/>
      <c r="H36" s="78"/>
      <c r="I36" s="67"/>
      <c r="J36" s="78"/>
      <c r="K36" s="67"/>
      <c r="L36" s="78"/>
      <c r="M36" s="67"/>
      <c r="N36" s="78"/>
      <c r="O36" s="67"/>
      <c r="P36" s="78"/>
      <c r="Q36" s="67"/>
      <c r="R36" s="78"/>
      <c r="S36" s="67"/>
      <c r="T36" s="78"/>
      <c r="U36" s="67"/>
      <c r="V36" s="78"/>
      <c r="W36" s="67"/>
      <c r="X36" s="78"/>
      <c r="Y36" s="67"/>
      <c r="Z36" s="78"/>
      <c r="AA36" s="67"/>
      <c r="AB36" s="78"/>
      <c r="AC36" s="67"/>
      <c r="AD36" s="78"/>
      <c r="AE36" s="67"/>
      <c r="AF36" s="78"/>
      <c r="AG36" s="67"/>
      <c r="AH36" s="78"/>
      <c r="AI36" s="67"/>
      <c r="AJ36" s="86">
        <f t="shared" ref="AJ36" ca="1" si="51">INDIRECT("'"&amp;$T$5&amp;"月'!"&amp;$AL$2&amp;DAY($B35)+15)</f>
        <v>0</v>
      </c>
      <c r="AK36" s="86">
        <f t="shared" ref="AK36" ca="1" si="52">INDIRECT("'"&amp;$T$5&amp;"月'!"&amp;$AM$2&amp;DAY($B35)+15)</f>
        <v>0</v>
      </c>
      <c r="AL36" s="62"/>
    </row>
    <row r="37" spans="2:38" ht="18" customHeight="1">
      <c r="B37" s="120">
        <f ca="1">B35+1</f>
        <v>42840</v>
      </c>
      <c r="C37" s="122">
        <f ca="1">B37</f>
        <v>42840</v>
      </c>
      <c r="D37" s="76"/>
      <c r="E37" s="77"/>
      <c r="F37" s="76"/>
      <c r="G37" s="77"/>
      <c r="H37" s="76"/>
      <c r="I37" s="77"/>
      <c r="J37" s="76"/>
      <c r="K37" s="77"/>
      <c r="L37" s="76"/>
      <c r="M37" s="77"/>
      <c r="N37" s="76"/>
      <c r="O37" s="77"/>
      <c r="P37" s="76"/>
      <c r="Q37" s="77"/>
      <c r="R37" s="76"/>
      <c r="S37" s="77"/>
      <c r="T37" s="76"/>
      <c r="U37" s="77"/>
      <c r="V37" s="76"/>
      <c r="W37" s="77"/>
      <c r="X37" s="76"/>
      <c r="Y37" s="77"/>
      <c r="Z37" s="76"/>
      <c r="AA37" s="77"/>
      <c r="AB37" s="76"/>
      <c r="AC37" s="77"/>
      <c r="AD37" s="76"/>
      <c r="AE37" s="77"/>
      <c r="AF37" s="76"/>
      <c r="AG37" s="77"/>
      <c r="AH37" s="76"/>
      <c r="AI37" s="77"/>
      <c r="AJ37" s="85">
        <f t="shared" ref="AJ37" ca="1" si="53">INDIRECT("'"&amp;$T$5&amp;"月'!"&amp;$AL$1&amp;DAY($B37)+15)</f>
        <v>0</v>
      </c>
      <c r="AK37" s="85">
        <f t="shared" ref="AK37" ca="1" si="54">INDIRECT("'"&amp;$T$5&amp;"月'!"&amp;$AM$1&amp;DAY($B37)+15)</f>
        <v>0</v>
      </c>
      <c r="AL37" s="62"/>
    </row>
    <row r="38" spans="2:38" ht="18" customHeight="1">
      <c r="B38" s="121"/>
      <c r="C38" s="123"/>
      <c r="D38" s="78"/>
      <c r="E38" s="67"/>
      <c r="F38" s="78"/>
      <c r="G38" s="67"/>
      <c r="H38" s="78"/>
      <c r="I38" s="67"/>
      <c r="J38" s="78"/>
      <c r="K38" s="67"/>
      <c r="L38" s="78"/>
      <c r="M38" s="67"/>
      <c r="N38" s="78"/>
      <c r="O38" s="67"/>
      <c r="P38" s="78"/>
      <c r="Q38" s="67"/>
      <c r="R38" s="78"/>
      <c r="S38" s="67"/>
      <c r="T38" s="78"/>
      <c r="U38" s="67"/>
      <c r="V38" s="78"/>
      <c r="W38" s="67"/>
      <c r="X38" s="78"/>
      <c r="Y38" s="67"/>
      <c r="Z38" s="78"/>
      <c r="AA38" s="67"/>
      <c r="AB38" s="78"/>
      <c r="AC38" s="67"/>
      <c r="AD38" s="78"/>
      <c r="AE38" s="67"/>
      <c r="AF38" s="78"/>
      <c r="AG38" s="67"/>
      <c r="AH38" s="78"/>
      <c r="AI38" s="67"/>
      <c r="AJ38" s="86">
        <f t="shared" ref="AJ38" ca="1" si="55">INDIRECT("'"&amp;$T$5&amp;"月'!"&amp;$AL$2&amp;DAY($B37)+15)</f>
        <v>0</v>
      </c>
      <c r="AK38" s="86">
        <f t="shared" ref="AK38" ca="1" si="56">INDIRECT("'"&amp;$T$5&amp;"月'!"&amp;$AM$2&amp;DAY($B37)+15)</f>
        <v>0</v>
      </c>
      <c r="AL38" s="62"/>
    </row>
    <row r="39" spans="2:38" ht="18" customHeight="1">
      <c r="B39" s="120">
        <f ca="1">B37+1</f>
        <v>42841</v>
      </c>
      <c r="C39" s="122">
        <f ca="1">B39</f>
        <v>42841</v>
      </c>
      <c r="D39" s="76"/>
      <c r="E39" s="77"/>
      <c r="F39" s="76"/>
      <c r="G39" s="77"/>
      <c r="H39" s="76"/>
      <c r="I39" s="77"/>
      <c r="J39" s="76"/>
      <c r="K39" s="77"/>
      <c r="L39" s="76"/>
      <c r="M39" s="77"/>
      <c r="N39" s="76"/>
      <c r="O39" s="77"/>
      <c r="P39" s="76"/>
      <c r="Q39" s="77"/>
      <c r="R39" s="76"/>
      <c r="S39" s="77"/>
      <c r="T39" s="76"/>
      <c r="U39" s="77"/>
      <c r="V39" s="76"/>
      <c r="W39" s="77"/>
      <c r="X39" s="76"/>
      <c r="Y39" s="77"/>
      <c r="Z39" s="76"/>
      <c r="AA39" s="77"/>
      <c r="AB39" s="76"/>
      <c r="AC39" s="77"/>
      <c r="AD39" s="76"/>
      <c r="AE39" s="77"/>
      <c r="AF39" s="76"/>
      <c r="AG39" s="77"/>
      <c r="AH39" s="76"/>
      <c r="AI39" s="77"/>
      <c r="AJ39" s="85">
        <f t="shared" ref="AJ39" ca="1" si="57">INDIRECT("'"&amp;$T$5&amp;"月'!"&amp;$AL$1&amp;DAY($B39)+15)</f>
        <v>0</v>
      </c>
      <c r="AK39" s="85">
        <f t="shared" ref="AK39" ca="1" si="58">INDIRECT("'"&amp;$T$5&amp;"月'!"&amp;$AM$1&amp;DAY($B39)+15)</f>
        <v>0</v>
      </c>
      <c r="AL39" s="62"/>
    </row>
    <row r="40" spans="2:38" ht="18" customHeight="1">
      <c r="B40" s="121"/>
      <c r="C40" s="123"/>
      <c r="D40" s="78"/>
      <c r="E40" s="67"/>
      <c r="F40" s="78"/>
      <c r="G40" s="67"/>
      <c r="H40" s="78"/>
      <c r="I40" s="67"/>
      <c r="J40" s="78"/>
      <c r="K40" s="67"/>
      <c r="L40" s="78"/>
      <c r="M40" s="67"/>
      <c r="N40" s="78"/>
      <c r="O40" s="67"/>
      <c r="P40" s="78"/>
      <c r="Q40" s="67"/>
      <c r="R40" s="78"/>
      <c r="S40" s="67"/>
      <c r="T40" s="78"/>
      <c r="U40" s="67"/>
      <c r="V40" s="78"/>
      <c r="W40" s="67"/>
      <c r="X40" s="78"/>
      <c r="Y40" s="67"/>
      <c r="Z40" s="78"/>
      <c r="AA40" s="67"/>
      <c r="AB40" s="78"/>
      <c r="AC40" s="67"/>
      <c r="AD40" s="78"/>
      <c r="AE40" s="67"/>
      <c r="AF40" s="78"/>
      <c r="AG40" s="67"/>
      <c r="AH40" s="78"/>
      <c r="AI40" s="67"/>
      <c r="AJ40" s="86">
        <f t="shared" ref="AJ40" ca="1" si="59">INDIRECT("'"&amp;$T$5&amp;"月'!"&amp;$AL$2&amp;DAY($B39)+15)</f>
        <v>0</v>
      </c>
      <c r="AK40" s="86">
        <f t="shared" ref="AK40" ca="1" si="60">INDIRECT("'"&amp;$T$5&amp;"月'!"&amp;$AM$2&amp;DAY($B39)+15)</f>
        <v>0</v>
      </c>
      <c r="AL40" s="62"/>
    </row>
    <row r="41" spans="2:38" ht="18" customHeight="1">
      <c r="B41" s="120">
        <f ca="1">B39+1</f>
        <v>42842</v>
      </c>
      <c r="C41" s="122">
        <f ca="1">B41</f>
        <v>42842</v>
      </c>
      <c r="D41" s="76"/>
      <c r="E41" s="77"/>
      <c r="F41" s="76"/>
      <c r="G41" s="77"/>
      <c r="H41" s="76"/>
      <c r="I41" s="77"/>
      <c r="J41" s="76"/>
      <c r="K41" s="77"/>
      <c r="L41" s="76"/>
      <c r="M41" s="77"/>
      <c r="N41" s="76"/>
      <c r="O41" s="77"/>
      <c r="P41" s="76"/>
      <c r="Q41" s="77"/>
      <c r="R41" s="76"/>
      <c r="S41" s="77"/>
      <c r="T41" s="76"/>
      <c r="U41" s="77"/>
      <c r="V41" s="76"/>
      <c r="W41" s="77"/>
      <c r="X41" s="76"/>
      <c r="Y41" s="77"/>
      <c r="Z41" s="76"/>
      <c r="AA41" s="77"/>
      <c r="AB41" s="76"/>
      <c r="AC41" s="77"/>
      <c r="AD41" s="76"/>
      <c r="AE41" s="77"/>
      <c r="AF41" s="76"/>
      <c r="AG41" s="77"/>
      <c r="AH41" s="76"/>
      <c r="AI41" s="77"/>
      <c r="AJ41" s="85">
        <f t="shared" ref="AJ41" ca="1" si="61">INDIRECT("'"&amp;$T$5&amp;"月'!"&amp;$AL$1&amp;DAY($B41)+15)</f>
        <v>0</v>
      </c>
      <c r="AK41" s="85">
        <f t="shared" ref="AK41" ca="1" si="62">INDIRECT("'"&amp;$T$5&amp;"月'!"&amp;$AM$1&amp;DAY($B41)+15)</f>
        <v>0</v>
      </c>
      <c r="AL41" s="62"/>
    </row>
    <row r="42" spans="2:38" ht="18" customHeight="1">
      <c r="B42" s="121"/>
      <c r="C42" s="123"/>
      <c r="D42" s="78"/>
      <c r="E42" s="67"/>
      <c r="F42" s="78"/>
      <c r="G42" s="67"/>
      <c r="H42" s="78"/>
      <c r="I42" s="67"/>
      <c r="J42" s="78"/>
      <c r="K42" s="67"/>
      <c r="L42" s="78"/>
      <c r="M42" s="67"/>
      <c r="N42" s="78"/>
      <c r="O42" s="67"/>
      <c r="P42" s="78"/>
      <c r="Q42" s="67"/>
      <c r="R42" s="78"/>
      <c r="S42" s="67"/>
      <c r="T42" s="78"/>
      <c r="U42" s="67"/>
      <c r="V42" s="78"/>
      <c r="W42" s="67"/>
      <c r="X42" s="78"/>
      <c r="Y42" s="67"/>
      <c r="Z42" s="78"/>
      <c r="AA42" s="67"/>
      <c r="AB42" s="78"/>
      <c r="AC42" s="67"/>
      <c r="AD42" s="78"/>
      <c r="AE42" s="67"/>
      <c r="AF42" s="78"/>
      <c r="AG42" s="67"/>
      <c r="AH42" s="78"/>
      <c r="AI42" s="67"/>
      <c r="AJ42" s="86">
        <f t="shared" ref="AJ42" ca="1" si="63">INDIRECT("'"&amp;$T$5&amp;"月'!"&amp;$AL$2&amp;DAY($B41)+15)</f>
        <v>0</v>
      </c>
      <c r="AK42" s="86">
        <f t="shared" ref="AK42" ca="1" si="64">INDIRECT("'"&amp;$T$5&amp;"月'!"&amp;$AM$2&amp;DAY($B41)+15)</f>
        <v>0</v>
      </c>
      <c r="AL42" s="62"/>
    </row>
    <row r="43" spans="2:38" ht="18" customHeight="1">
      <c r="B43" s="120">
        <f ca="1">B41+1</f>
        <v>42843</v>
      </c>
      <c r="C43" s="122">
        <f ca="1">B43</f>
        <v>42843</v>
      </c>
      <c r="D43" s="76"/>
      <c r="E43" s="77"/>
      <c r="F43" s="76"/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76"/>
      <c r="S43" s="77"/>
      <c r="T43" s="76"/>
      <c r="U43" s="77"/>
      <c r="V43" s="76"/>
      <c r="W43" s="77"/>
      <c r="X43" s="76"/>
      <c r="Y43" s="77"/>
      <c r="Z43" s="76"/>
      <c r="AA43" s="77"/>
      <c r="AB43" s="76"/>
      <c r="AC43" s="77"/>
      <c r="AD43" s="76"/>
      <c r="AE43" s="77"/>
      <c r="AF43" s="76"/>
      <c r="AG43" s="77"/>
      <c r="AH43" s="76"/>
      <c r="AI43" s="77"/>
      <c r="AJ43" s="85">
        <f t="shared" ref="AJ43" ca="1" si="65">INDIRECT("'"&amp;$T$5&amp;"月'!"&amp;$AL$1&amp;DAY($B43)+15)</f>
        <v>0</v>
      </c>
      <c r="AK43" s="85">
        <f t="shared" ref="AK43" ca="1" si="66">INDIRECT("'"&amp;$T$5&amp;"月'!"&amp;$AM$1&amp;DAY($B43)+15)</f>
        <v>0</v>
      </c>
      <c r="AL43" s="62"/>
    </row>
    <row r="44" spans="2:38" ht="18" customHeight="1">
      <c r="B44" s="121"/>
      <c r="C44" s="123"/>
      <c r="D44" s="78"/>
      <c r="E44" s="67"/>
      <c r="F44" s="78"/>
      <c r="G44" s="67"/>
      <c r="H44" s="78"/>
      <c r="I44" s="67"/>
      <c r="J44" s="78"/>
      <c r="K44" s="67"/>
      <c r="L44" s="78"/>
      <c r="M44" s="67"/>
      <c r="N44" s="78"/>
      <c r="O44" s="67"/>
      <c r="P44" s="78"/>
      <c r="Q44" s="67"/>
      <c r="R44" s="78"/>
      <c r="S44" s="67"/>
      <c r="T44" s="78"/>
      <c r="U44" s="67"/>
      <c r="V44" s="78"/>
      <c r="W44" s="67"/>
      <c r="X44" s="78"/>
      <c r="Y44" s="67"/>
      <c r="Z44" s="78"/>
      <c r="AA44" s="67"/>
      <c r="AB44" s="78"/>
      <c r="AC44" s="67"/>
      <c r="AD44" s="78"/>
      <c r="AE44" s="67"/>
      <c r="AF44" s="78"/>
      <c r="AG44" s="67"/>
      <c r="AH44" s="78"/>
      <c r="AI44" s="67"/>
      <c r="AJ44" s="86">
        <f t="shared" ref="AJ44" ca="1" si="67">INDIRECT("'"&amp;$T$5&amp;"月'!"&amp;$AL$2&amp;DAY($B43)+15)</f>
        <v>0</v>
      </c>
      <c r="AK44" s="86">
        <f t="shared" ref="AK44" ca="1" si="68">INDIRECT("'"&amp;$T$5&amp;"月'!"&amp;$AM$2&amp;DAY($B43)+15)</f>
        <v>0</v>
      </c>
      <c r="AL44" s="62"/>
    </row>
    <row r="45" spans="2:38" ht="18" customHeight="1">
      <c r="B45" s="120">
        <f ca="1">B43+1</f>
        <v>42844</v>
      </c>
      <c r="C45" s="122">
        <f ca="1">B45</f>
        <v>42844</v>
      </c>
      <c r="D45" s="76"/>
      <c r="E45" s="77"/>
      <c r="F45" s="76"/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76"/>
      <c r="S45" s="77"/>
      <c r="T45" s="76"/>
      <c r="U45" s="77"/>
      <c r="V45" s="76"/>
      <c r="W45" s="77"/>
      <c r="X45" s="76"/>
      <c r="Y45" s="77"/>
      <c r="Z45" s="76"/>
      <c r="AA45" s="77"/>
      <c r="AB45" s="76"/>
      <c r="AC45" s="77"/>
      <c r="AD45" s="76"/>
      <c r="AE45" s="77"/>
      <c r="AF45" s="76"/>
      <c r="AG45" s="77"/>
      <c r="AH45" s="76"/>
      <c r="AI45" s="77"/>
      <c r="AJ45" s="85">
        <f t="shared" ref="AJ45" ca="1" si="69">INDIRECT("'"&amp;$T$5&amp;"月'!"&amp;$AL$1&amp;DAY($B45)+15)</f>
        <v>0</v>
      </c>
      <c r="AK45" s="85">
        <f t="shared" ref="AK45" ca="1" si="70">INDIRECT("'"&amp;$T$5&amp;"月'!"&amp;$AM$1&amp;DAY($B45)+15)</f>
        <v>0</v>
      </c>
      <c r="AL45" s="62"/>
    </row>
    <row r="46" spans="2:38" ht="18" customHeight="1">
      <c r="B46" s="121"/>
      <c r="C46" s="123"/>
      <c r="D46" s="78"/>
      <c r="E46" s="67"/>
      <c r="F46" s="78"/>
      <c r="G46" s="67"/>
      <c r="H46" s="78"/>
      <c r="I46" s="67"/>
      <c r="J46" s="78"/>
      <c r="K46" s="67"/>
      <c r="L46" s="78"/>
      <c r="M46" s="67"/>
      <c r="N46" s="78"/>
      <c r="O46" s="67"/>
      <c r="P46" s="78"/>
      <c r="Q46" s="67"/>
      <c r="R46" s="78"/>
      <c r="S46" s="67"/>
      <c r="T46" s="78"/>
      <c r="U46" s="67"/>
      <c r="V46" s="78"/>
      <c r="W46" s="67"/>
      <c r="X46" s="78"/>
      <c r="Y46" s="67"/>
      <c r="Z46" s="78"/>
      <c r="AA46" s="67"/>
      <c r="AB46" s="78"/>
      <c r="AC46" s="67"/>
      <c r="AD46" s="78"/>
      <c r="AE46" s="67"/>
      <c r="AF46" s="78"/>
      <c r="AG46" s="67"/>
      <c r="AH46" s="78"/>
      <c r="AI46" s="67"/>
      <c r="AJ46" s="86">
        <f t="shared" ref="AJ46" ca="1" si="71">INDIRECT("'"&amp;$T$5&amp;"月'!"&amp;$AL$2&amp;DAY($B45)+15)</f>
        <v>0</v>
      </c>
      <c r="AK46" s="86">
        <f t="shared" ref="AK46" ca="1" si="72">INDIRECT("'"&amp;$T$5&amp;"月'!"&amp;$AM$2&amp;DAY($B45)+15)</f>
        <v>0</v>
      </c>
      <c r="AL46" s="62"/>
    </row>
    <row r="47" spans="2:38" ht="18" customHeight="1">
      <c r="B47" s="120">
        <f ca="1">B45+1</f>
        <v>42845</v>
      </c>
      <c r="C47" s="122">
        <f ca="1">B47</f>
        <v>42845</v>
      </c>
      <c r="D47" s="76"/>
      <c r="E47" s="77"/>
      <c r="F47" s="76"/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6"/>
      <c r="AE47" s="77"/>
      <c r="AF47" s="76"/>
      <c r="AG47" s="77"/>
      <c r="AH47" s="76"/>
      <c r="AI47" s="77"/>
      <c r="AJ47" s="85">
        <f t="shared" ref="AJ47" ca="1" si="73">INDIRECT("'"&amp;$T$5&amp;"月'!"&amp;$AL$1&amp;DAY($B47)+15)</f>
        <v>0</v>
      </c>
      <c r="AK47" s="85">
        <f t="shared" ref="AK47" ca="1" si="74">INDIRECT("'"&amp;$T$5&amp;"月'!"&amp;$AM$1&amp;DAY($B47)+15)</f>
        <v>0</v>
      </c>
      <c r="AL47" s="62"/>
    </row>
    <row r="48" spans="2:38" ht="18" customHeight="1">
      <c r="B48" s="121"/>
      <c r="C48" s="123"/>
      <c r="D48" s="78"/>
      <c r="E48" s="67"/>
      <c r="F48" s="78"/>
      <c r="G48" s="67"/>
      <c r="H48" s="78"/>
      <c r="I48" s="67"/>
      <c r="J48" s="78"/>
      <c r="K48" s="67"/>
      <c r="L48" s="78"/>
      <c r="M48" s="67"/>
      <c r="N48" s="78"/>
      <c r="O48" s="67"/>
      <c r="P48" s="78"/>
      <c r="Q48" s="67"/>
      <c r="R48" s="78"/>
      <c r="S48" s="67"/>
      <c r="T48" s="78"/>
      <c r="U48" s="67"/>
      <c r="V48" s="78"/>
      <c r="W48" s="67"/>
      <c r="X48" s="78"/>
      <c r="Y48" s="67"/>
      <c r="Z48" s="78"/>
      <c r="AA48" s="67"/>
      <c r="AB48" s="78"/>
      <c r="AC48" s="67"/>
      <c r="AD48" s="78"/>
      <c r="AE48" s="67"/>
      <c r="AF48" s="78"/>
      <c r="AG48" s="67"/>
      <c r="AH48" s="78"/>
      <c r="AI48" s="67"/>
      <c r="AJ48" s="86">
        <f t="shared" ref="AJ48" ca="1" si="75">INDIRECT("'"&amp;$T$5&amp;"月'!"&amp;$AL$2&amp;DAY($B47)+15)</f>
        <v>0</v>
      </c>
      <c r="AK48" s="86">
        <f t="shared" ref="AK48" ca="1" si="76">INDIRECT("'"&amp;$T$5&amp;"月'!"&amp;$AM$2&amp;DAY($B47)+15)</f>
        <v>0</v>
      </c>
      <c r="AL48" s="62"/>
    </row>
    <row r="49" spans="2:38" ht="18" customHeight="1">
      <c r="B49" s="120">
        <f ca="1">B47+1</f>
        <v>42846</v>
      </c>
      <c r="C49" s="122">
        <f ca="1">B49</f>
        <v>42846</v>
      </c>
      <c r="D49" s="76"/>
      <c r="E49" s="77"/>
      <c r="F49" s="76"/>
      <c r="G49" s="77"/>
      <c r="H49" s="76"/>
      <c r="I49" s="77"/>
      <c r="J49" s="76"/>
      <c r="K49" s="77"/>
      <c r="L49" s="76"/>
      <c r="M49" s="77"/>
      <c r="N49" s="76"/>
      <c r="O49" s="77"/>
      <c r="P49" s="76"/>
      <c r="Q49" s="77"/>
      <c r="R49" s="76"/>
      <c r="S49" s="77"/>
      <c r="T49" s="76"/>
      <c r="U49" s="77"/>
      <c r="V49" s="76"/>
      <c r="W49" s="77"/>
      <c r="X49" s="76"/>
      <c r="Y49" s="77"/>
      <c r="Z49" s="76"/>
      <c r="AA49" s="77"/>
      <c r="AB49" s="76"/>
      <c r="AC49" s="77"/>
      <c r="AD49" s="76"/>
      <c r="AE49" s="77"/>
      <c r="AF49" s="76"/>
      <c r="AG49" s="77"/>
      <c r="AH49" s="76"/>
      <c r="AI49" s="77"/>
      <c r="AJ49" s="85">
        <f t="shared" ref="AJ49" ca="1" si="77">INDIRECT("'"&amp;$T$5&amp;"月'!"&amp;$AL$1&amp;DAY($B49)+15)</f>
        <v>0</v>
      </c>
      <c r="AK49" s="85">
        <f t="shared" ref="AK49" ca="1" si="78">INDIRECT("'"&amp;$T$5&amp;"月'!"&amp;$AM$1&amp;DAY($B49)+15)</f>
        <v>0</v>
      </c>
      <c r="AL49" s="62"/>
    </row>
    <row r="50" spans="2:38" ht="18" customHeight="1">
      <c r="B50" s="121"/>
      <c r="C50" s="123"/>
      <c r="D50" s="78"/>
      <c r="E50" s="67"/>
      <c r="F50" s="78"/>
      <c r="G50" s="67"/>
      <c r="H50" s="78"/>
      <c r="I50" s="67"/>
      <c r="J50" s="78"/>
      <c r="K50" s="67"/>
      <c r="L50" s="78"/>
      <c r="M50" s="67"/>
      <c r="N50" s="78"/>
      <c r="O50" s="67"/>
      <c r="P50" s="78"/>
      <c r="Q50" s="67"/>
      <c r="R50" s="78"/>
      <c r="S50" s="67"/>
      <c r="T50" s="78"/>
      <c r="U50" s="67"/>
      <c r="V50" s="78"/>
      <c r="W50" s="67"/>
      <c r="X50" s="78"/>
      <c r="Y50" s="67"/>
      <c r="Z50" s="78"/>
      <c r="AA50" s="67"/>
      <c r="AB50" s="78"/>
      <c r="AC50" s="67"/>
      <c r="AD50" s="78"/>
      <c r="AE50" s="67"/>
      <c r="AF50" s="78"/>
      <c r="AG50" s="67"/>
      <c r="AH50" s="78"/>
      <c r="AI50" s="67"/>
      <c r="AJ50" s="86">
        <f t="shared" ref="AJ50" ca="1" si="79">INDIRECT("'"&amp;$T$5&amp;"月'!"&amp;$AL$2&amp;DAY($B49)+15)</f>
        <v>0</v>
      </c>
      <c r="AK50" s="86">
        <f t="shared" ref="AK50" ca="1" si="80">INDIRECT("'"&amp;$T$5&amp;"月'!"&amp;$AM$2&amp;DAY($B49)+15)</f>
        <v>0</v>
      </c>
      <c r="AL50" s="62"/>
    </row>
    <row r="51" spans="2:38" ht="18" customHeight="1">
      <c r="B51" s="120">
        <f ca="1">B49+1</f>
        <v>42847</v>
      </c>
      <c r="C51" s="122">
        <f ca="1">B51</f>
        <v>42847</v>
      </c>
      <c r="D51" s="76"/>
      <c r="E51" s="77"/>
      <c r="F51" s="76"/>
      <c r="G51" s="77"/>
      <c r="H51" s="76"/>
      <c r="I51" s="77"/>
      <c r="J51" s="76"/>
      <c r="K51" s="77"/>
      <c r="L51" s="76"/>
      <c r="M51" s="77"/>
      <c r="N51" s="76"/>
      <c r="O51" s="77"/>
      <c r="P51" s="76"/>
      <c r="Q51" s="77"/>
      <c r="R51" s="76"/>
      <c r="S51" s="77"/>
      <c r="T51" s="76"/>
      <c r="U51" s="77"/>
      <c r="V51" s="76"/>
      <c r="W51" s="77"/>
      <c r="X51" s="76"/>
      <c r="Y51" s="77"/>
      <c r="Z51" s="76"/>
      <c r="AA51" s="77"/>
      <c r="AB51" s="76"/>
      <c r="AC51" s="77"/>
      <c r="AD51" s="76"/>
      <c r="AE51" s="77"/>
      <c r="AF51" s="76"/>
      <c r="AG51" s="77"/>
      <c r="AH51" s="76"/>
      <c r="AI51" s="77"/>
      <c r="AJ51" s="85">
        <f t="shared" ref="AJ51" ca="1" si="81">INDIRECT("'"&amp;$T$5&amp;"月'!"&amp;$AL$1&amp;DAY($B51)+15)</f>
        <v>0</v>
      </c>
      <c r="AK51" s="85">
        <f t="shared" ref="AK51" ca="1" si="82">INDIRECT("'"&amp;$T$5&amp;"月'!"&amp;$AM$1&amp;DAY($B51)+15)</f>
        <v>0</v>
      </c>
      <c r="AL51" s="62"/>
    </row>
    <row r="52" spans="2:38" ht="18" customHeight="1">
      <c r="B52" s="121"/>
      <c r="C52" s="123"/>
      <c r="D52" s="78"/>
      <c r="E52" s="67"/>
      <c r="F52" s="78"/>
      <c r="G52" s="67"/>
      <c r="H52" s="78"/>
      <c r="I52" s="67"/>
      <c r="J52" s="78"/>
      <c r="K52" s="67"/>
      <c r="L52" s="78"/>
      <c r="M52" s="67"/>
      <c r="N52" s="78"/>
      <c r="O52" s="67"/>
      <c r="P52" s="78"/>
      <c r="Q52" s="67"/>
      <c r="R52" s="78"/>
      <c r="S52" s="67"/>
      <c r="T52" s="78"/>
      <c r="U52" s="67"/>
      <c r="V52" s="78"/>
      <c r="W52" s="67"/>
      <c r="X52" s="78"/>
      <c r="Y52" s="67"/>
      <c r="Z52" s="78"/>
      <c r="AA52" s="67"/>
      <c r="AB52" s="78"/>
      <c r="AC52" s="67"/>
      <c r="AD52" s="78"/>
      <c r="AE52" s="67"/>
      <c r="AF52" s="78"/>
      <c r="AG52" s="67"/>
      <c r="AH52" s="78"/>
      <c r="AI52" s="67"/>
      <c r="AJ52" s="86">
        <f t="shared" ref="AJ52" ca="1" si="83">INDIRECT("'"&amp;$T$5&amp;"月'!"&amp;$AL$2&amp;DAY($B51)+15)</f>
        <v>0</v>
      </c>
      <c r="AK52" s="86">
        <f t="shared" ref="AK52" ca="1" si="84">INDIRECT("'"&amp;$T$5&amp;"月'!"&amp;$AM$2&amp;DAY($B51)+15)</f>
        <v>0</v>
      </c>
      <c r="AL52" s="62"/>
    </row>
    <row r="53" spans="2:38" ht="18" customHeight="1">
      <c r="B53" s="120">
        <f ca="1">B51+1</f>
        <v>42848</v>
      </c>
      <c r="C53" s="122">
        <f ca="1">B53</f>
        <v>42848</v>
      </c>
      <c r="D53" s="76"/>
      <c r="E53" s="77"/>
      <c r="F53" s="76"/>
      <c r="G53" s="77"/>
      <c r="H53" s="76"/>
      <c r="I53" s="77"/>
      <c r="J53" s="76"/>
      <c r="K53" s="77"/>
      <c r="L53" s="76"/>
      <c r="M53" s="77"/>
      <c r="N53" s="76"/>
      <c r="O53" s="77"/>
      <c r="P53" s="76"/>
      <c r="Q53" s="77"/>
      <c r="R53" s="76"/>
      <c r="S53" s="77"/>
      <c r="T53" s="76"/>
      <c r="U53" s="77"/>
      <c r="V53" s="76"/>
      <c r="W53" s="77"/>
      <c r="X53" s="76"/>
      <c r="Y53" s="77"/>
      <c r="Z53" s="76"/>
      <c r="AA53" s="77"/>
      <c r="AB53" s="76"/>
      <c r="AC53" s="77"/>
      <c r="AD53" s="76"/>
      <c r="AE53" s="77"/>
      <c r="AF53" s="76"/>
      <c r="AG53" s="77"/>
      <c r="AH53" s="76"/>
      <c r="AI53" s="77"/>
      <c r="AJ53" s="85">
        <f t="shared" ref="AJ53" ca="1" si="85">INDIRECT("'"&amp;$T$5&amp;"月'!"&amp;$AL$1&amp;DAY($B53)+15)</f>
        <v>0</v>
      </c>
      <c r="AK53" s="85">
        <f t="shared" ref="AK53" ca="1" si="86">INDIRECT("'"&amp;$T$5&amp;"月'!"&amp;$AM$1&amp;DAY($B53)+15)</f>
        <v>0</v>
      </c>
      <c r="AL53" s="62"/>
    </row>
    <row r="54" spans="2:38" ht="18" customHeight="1">
      <c r="B54" s="121"/>
      <c r="C54" s="123"/>
      <c r="D54" s="78"/>
      <c r="E54" s="67"/>
      <c r="F54" s="78"/>
      <c r="G54" s="67"/>
      <c r="H54" s="78"/>
      <c r="I54" s="67"/>
      <c r="J54" s="78"/>
      <c r="K54" s="67"/>
      <c r="L54" s="78"/>
      <c r="M54" s="67"/>
      <c r="N54" s="78"/>
      <c r="O54" s="67"/>
      <c r="P54" s="78"/>
      <c r="Q54" s="67"/>
      <c r="R54" s="78"/>
      <c r="S54" s="67"/>
      <c r="T54" s="78"/>
      <c r="U54" s="67"/>
      <c r="V54" s="78"/>
      <c r="W54" s="67"/>
      <c r="X54" s="78"/>
      <c r="Y54" s="67"/>
      <c r="Z54" s="78"/>
      <c r="AA54" s="67"/>
      <c r="AB54" s="78"/>
      <c r="AC54" s="67"/>
      <c r="AD54" s="78"/>
      <c r="AE54" s="67"/>
      <c r="AF54" s="78"/>
      <c r="AG54" s="67"/>
      <c r="AH54" s="78"/>
      <c r="AI54" s="67"/>
      <c r="AJ54" s="86">
        <f t="shared" ref="AJ54" ca="1" si="87">INDIRECT("'"&amp;$T$5&amp;"月'!"&amp;$AL$2&amp;DAY($B53)+15)</f>
        <v>0</v>
      </c>
      <c r="AK54" s="86">
        <f t="shared" ref="AK54" ca="1" si="88">INDIRECT("'"&amp;$T$5&amp;"月'!"&amp;$AM$2&amp;DAY($B53)+15)</f>
        <v>0</v>
      </c>
      <c r="AL54" s="62"/>
    </row>
    <row r="55" spans="2:38" ht="18" customHeight="1">
      <c r="B55" s="120">
        <f ca="1">B53+1</f>
        <v>42849</v>
      </c>
      <c r="C55" s="122">
        <f ca="1">B55</f>
        <v>42849</v>
      </c>
      <c r="D55" s="76"/>
      <c r="E55" s="77"/>
      <c r="F55" s="76"/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76"/>
      <c r="U55" s="77"/>
      <c r="V55" s="76"/>
      <c r="W55" s="77"/>
      <c r="X55" s="76"/>
      <c r="Y55" s="77"/>
      <c r="Z55" s="76"/>
      <c r="AA55" s="77"/>
      <c r="AB55" s="76"/>
      <c r="AC55" s="77"/>
      <c r="AD55" s="76"/>
      <c r="AE55" s="77"/>
      <c r="AF55" s="76"/>
      <c r="AG55" s="77"/>
      <c r="AH55" s="76"/>
      <c r="AI55" s="77"/>
      <c r="AJ55" s="85">
        <f t="shared" ref="AJ55" ca="1" si="89">INDIRECT("'"&amp;$T$5&amp;"月'!"&amp;$AL$1&amp;DAY($B55)+15)</f>
        <v>0</v>
      </c>
      <c r="AK55" s="85">
        <f t="shared" ref="AK55" ca="1" si="90">INDIRECT("'"&amp;$T$5&amp;"月'!"&amp;$AM$1&amp;DAY($B55)+15)</f>
        <v>0</v>
      </c>
      <c r="AL55" s="62"/>
    </row>
    <row r="56" spans="2:38" ht="18" customHeight="1">
      <c r="B56" s="121"/>
      <c r="C56" s="123"/>
      <c r="D56" s="78"/>
      <c r="E56" s="67"/>
      <c r="F56" s="78"/>
      <c r="G56" s="67"/>
      <c r="H56" s="78"/>
      <c r="I56" s="67"/>
      <c r="J56" s="78"/>
      <c r="K56" s="67"/>
      <c r="L56" s="78"/>
      <c r="M56" s="67"/>
      <c r="N56" s="78"/>
      <c r="O56" s="67"/>
      <c r="P56" s="78"/>
      <c r="Q56" s="67"/>
      <c r="R56" s="78"/>
      <c r="S56" s="67"/>
      <c r="T56" s="78"/>
      <c r="U56" s="67"/>
      <c r="V56" s="78"/>
      <c r="W56" s="67"/>
      <c r="X56" s="78"/>
      <c r="Y56" s="67"/>
      <c r="Z56" s="78"/>
      <c r="AA56" s="67"/>
      <c r="AB56" s="78"/>
      <c r="AC56" s="67"/>
      <c r="AD56" s="78"/>
      <c r="AE56" s="67"/>
      <c r="AF56" s="78"/>
      <c r="AG56" s="67"/>
      <c r="AH56" s="78"/>
      <c r="AI56" s="67"/>
      <c r="AJ56" s="86">
        <f t="shared" ref="AJ56" ca="1" si="91">INDIRECT("'"&amp;$T$5&amp;"月'!"&amp;$AL$2&amp;DAY($B55)+15)</f>
        <v>0</v>
      </c>
      <c r="AK56" s="86">
        <f t="shared" ref="AK56" ca="1" si="92">INDIRECT("'"&amp;$T$5&amp;"月'!"&amp;$AM$2&amp;DAY($B55)+15)</f>
        <v>0</v>
      </c>
      <c r="AL56" s="62"/>
    </row>
    <row r="57" spans="2:38" ht="18" customHeight="1">
      <c r="B57" s="120">
        <f ca="1">B55+1</f>
        <v>42850</v>
      </c>
      <c r="C57" s="122">
        <f ca="1">B57</f>
        <v>42850</v>
      </c>
      <c r="D57" s="76"/>
      <c r="E57" s="77"/>
      <c r="F57" s="76"/>
      <c r="G57" s="77"/>
      <c r="H57" s="76"/>
      <c r="I57" s="77"/>
      <c r="J57" s="76"/>
      <c r="K57" s="77"/>
      <c r="L57" s="76"/>
      <c r="M57" s="77"/>
      <c r="N57" s="76"/>
      <c r="O57" s="77"/>
      <c r="P57" s="76"/>
      <c r="Q57" s="77"/>
      <c r="R57" s="76"/>
      <c r="S57" s="77"/>
      <c r="T57" s="76"/>
      <c r="U57" s="77"/>
      <c r="V57" s="76"/>
      <c r="W57" s="77"/>
      <c r="X57" s="76"/>
      <c r="Y57" s="77"/>
      <c r="Z57" s="76"/>
      <c r="AA57" s="77"/>
      <c r="AB57" s="76"/>
      <c r="AC57" s="77"/>
      <c r="AD57" s="76"/>
      <c r="AE57" s="77"/>
      <c r="AF57" s="76"/>
      <c r="AG57" s="77"/>
      <c r="AH57" s="76"/>
      <c r="AI57" s="77"/>
      <c r="AJ57" s="85">
        <f t="shared" ref="AJ57" ca="1" si="93">INDIRECT("'"&amp;$T$5&amp;"月'!"&amp;$AL$1&amp;DAY($B57)+15)</f>
        <v>0</v>
      </c>
      <c r="AK57" s="85">
        <f t="shared" ref="AK57" ca="1" si="94">INDIRECT("'"&amp;$T$5&amp;"月'!"&amp;$AM$1&amp;DAY($B57)+15)</f>
        <v>0</v>
      </c>
      <c r="AL57" s="62"/>
    </row>
    <row r="58" spans="2:38" ht="18" customHeight="1">
      <c r="B58" s="121"/>
      <c r="C58" s="123"/>
      <c r="D58" s="78"/>
      <c r="E58" s="67"/>
      <c r="F58" s="78"/>
      <c r="G58" s="67"/>
      <c r="H58" s="78"/>
      <c r="I58" s="67"/>
      <c r="J58" s="78"/>
      <c r="K58" s="67"/>
      <c r="L58" s="78"/>
      <c r="M58" s="67"/>
      <c r="N58" s="78"/>
      <c r="O58" s="67"/>
      <c r="P58" s="78"/>
      <c r="Q58" s="67"/>
      <c r="R58" s="78"/>
      <c r="S58" s="67"/>
      <c r="T58" s="78"/>
      <c r="U58" s="67"/>
      <c r="V58" s="78"/>
      <c r="W58" s="67"/>
      <c r="X58" s="78"/>
      <c r="Y58" s="67"/>
      <c r="Z58" s="78"/>
      <c r="AA58" s="67"/>
      <c r="AB58" s="78"/>
      <c r="AC58" s="67"/>
      <c r="AD58" s="78"/>
      <c r="AE58" s="67"/>
      <c r="AF58" s="78"/>
      <c r="AG58" s="67"/>
      <c r="AH58" s="78"/>
      <c r="AI58" s="67"/>
      <c r="AJ58" s="86">
        <f t="shared" ref="AJ58" ca="1" si="95">INDIRECT("'"&amp;$T$5&amp;"月'!"&amp;$AL$2&amp;DAY($B57)+15)</f>
        <v>0</v>
      </c>
      <c r="AK58" s="86">
        <f t="shared" ref="AK58" ca="1" si="96">INDIRECT("'"&amp;$T$5&amp;"月'!"&amp;$AM$2&amp;DAY($B57)+15)</f>
        <v>0</v>
      </c>
      <c r="AL58" s="62"/>
    </row>
    <row r="59" spans="2:38" ht="18" customHeight="1">
      <c r="B59" s="120">
        <f ca="1">B57+1</f>
        <v>42851</v>
      </c>
      <c r="C59" s="122">
        <f ca="1">B59</f>
        <v>42851</v>
      </c>
      <c r="D59" s="76"/>
      <c r="E59" s="77"/>
      <c r="F59" s="76"/>
      <c r="G59" s="77"/>
      <c r="H59" s="76"/>
      <c r="I59" s="77"/>
      <c r="J59" s="76"/>
      <c r="K59" s="77"/>
      <c r="L59" s="76"/>
      <c r="M59" s="77"/>
      <c r="N59" s="76"/>
      <c r="O59" s="77"/>
      <c r="P59" s="76"/>
      <c r="Q59" s="77"/>
      <c r="R59" s="76"/>
      <c r="S59" s="77"/>
      <c r="T59" s="76"/>
      <c r="U59" s="77"/>
      <c r="V59" s="76"/>
      <c r="W59" s="77"/>
      <c r="X59" s="76"/>
      <c r="Y59" s="77"/>
      <c r="Z59" s="76"/>
      <c r="AA59" s="77"/>
      <c r="AB59" s="76"/>
      <c r="AC59" s="77"/>
      <c r="AD59" s="76"/>
      <c r="AE59" s="77"/>
      <c r="AF59" s="76"/>
      <c r="AG59" s="77"/>
      <c r="AH59" s="76"/>
      <c r="AI59" s="77"/>
      <c r="AJ59" s="85">
        <f t="shared" ref="AJ59" ca="1" si="97">INDIRECT("'"&amp;$T$5&amp;"月'!"&amp;$AL$1&amp;DAY($B59)+15)</f>
        <v>0</v>
      </c>
      <c r="AK59" s="85">
        <f t="shared" ref="AK59" ca="1" si="98">INDIRECT("'"&amp;$T$5&amp;"月'!"&amp;$AM$1&amp;DAY($B59)+15)</f>
        <v>0</v>
      </c>
      <c r="AL59" s="62"/>
    </row>
    <row r="60" spans="2:38" ht="18" customHeight="1">
      <c r="B60" s="121"/>
      <c r="C60" s="123"/>
      <c r="D60" s="78"/>
      <c r="E60" s="67"/>
      <c r="F60" s="78"/>
      <c r="G60" s="67"/>
      <c r="H60" s="78"/>
      <c r="I60" s="67"/>
      <c r="J60" s="78"/>
      <c r="K60" s="67"/>
      <c r="L60" s="78"/>
      <c r="M60" s="67"/>
      <c r="N60" s="78"/>
      <c r="O60" s="67"/>
      <c r="P60" s="78"/>
      <c r="Q60" s="67"/>
      <c r="R60" s="78"/>
      <c r="S60" s="67"/>
      <c r="T60" s="78"/>
      <c r="U60" s="67"/>
      <c r="V60" s="78"/>
      <c r="W60" s="67"/>
      <c r="X60" s="78"/>
      <c r="Y60" s="67"/>
      <c r="Z60" s="78"/>
      <c r="AA60" s="67"/>
      <c r="AB60" s="78"/>
      <c r="AC60" s="67"/>
      <c r="AD60" s="78"/>
      <c r="AE60" s="67"/>
      <c r="AF60" s="78"/>
      <c r="AG60" s="67"/>
      <c r="AH60" s="78"/>
      <c r="AI60" s="67"/>
      <c r="AJ60" s="86">
        <f t="shared" ref="AJ60" ca="1" si="99">INDIRECT("'"&amp;$T$5&amp;"月'!"&amp;$AL$2&amp;DAY($B59)+15)</f>
        <v>0</v>
      </c>
      <c r="AK60" s="86">
        <f t="shared" ref="AK60" ca="1" si="100">INDIRECT("'"&amp;$T$5&amp;"月'!"&amp;$AM$2&amp;DAY($B59)+15)</f>
        <v>0</v>
      </c>
      <c r="AL60" s="62"/>
    </row>
    <row r="61" spans="2:38" ht="18" customHeight="1">
      <c r="B61" s="120">
        <f ca="1">B59+1</f>
        <v>42852</v>
      </c>
      <c r="C61" s="122">
        <f ca="1">B61</f>
        <v>42852</v>
      </c>
      <c r="D61" s="76"/>
      <c r="E61" s="77"/>
      <c r="F61" s="76"/>
      <c r="G61" s="77"/>
      <c r="H61" s="76"/>
      <c r="I61" s="77"/>
      <c r="J61" s="76"/>
      <c r="K61" s="77"/>
      <c r="L61" s="76"/>
      <c r="M61" s="77"/>
      <c r="N61" s="76"/>
      <c r="O61" s="77"/>
      <c r="P61" s="76"/>
      <c r="Q61" s="77"/>
      <c r="R61" s="76"/>
      <c r="S61" s="77"/>
      <c r="T61" s="76"/>
      <c r="U61" s="77"/>
      <c r="V61" s="76"/>
      <c r="W61" s="77"/>
      <c r="X61" s="76"/>
      <c r="Y61" s="77"/>
      <c r="Z61" s="76"/>
      <c r="AA61" s="77"/>
      <c r="AB61" s="76"/>
      <c r="AC61" s="77"/>
      <c r="AD61" s="76"/>
      <c r="AE61" s="77"/>
      <c r="AF61" s="76"/>
      <c r="AG61" s="77"/>
      <c r="AH61" s="76"/>
      <c r="AI61" s="77"/>
      <c r="AJ61" s="85">
        <f t="shared" ref="AJ61" ca="1" si="101">INDIRECT("'"&amp;$T$5&amp;"月'!"&amp;$AL$1&amp;DAY($B61)+15)</f>
        <v>0</v>
      </c>
      <c r="AK61" s="85">
        <f t="shared" ref="AK61" ca="1" si="102">INDIRECT("'"&amp;$T$5&amp;"月'!"&amp;$AM$1&amp;DAY($B61)+15)</f>
        <v>0</v>
      </c>
      <c r="AL61" s="62"/>
    </row>
    <row r="62" spans="2:38" ht="18" customHeight="1">
      <c r="B62" s="121"/>
      <c r="C62" s="123"/>
      <c r="D62" s="78"/>
      <c r="E62" s="67"/>
      <c r="F62" s="78"/>
      <c r="G62" s="67"/>
      <c r="H62" s="78"/>
      <c r="I62" s="67"/>
      <c r="J62" s="78"/>
      <c r="K62" s="67"/>
      <c r="L62" s="78"/>
      <c r="M62" s="67"/>
      <c r="N62" s="78"/>
      <c r="O62" s="67"/>
      <c r="P62" s="78"/>
      <c r="Q62" s="67"/>
      <c r="R62" s="78"/>
      <c r="S62" s="67"/>
      <c r="T62" s="78"/>
      <c r="U62" s="67"/>
      <c r="V62" s="78"/>
      <c r="W62" s="67"/>
      <c r="X62" s="78"/>
      <c r="Y62" s="67"/>
      <c r="Z62" s="78"/>
      <c r="AA62" s="67"/>
      <c r="AB62" s="78"/>
      <c r="AC62" s="67"/>
      <c r="AD62" s="78"/>
      <c r="AE62" s="67"/>
      <c r="AF62" s="78"/>
      <c r="AG62" s="67"/>
      <c r="AH62" s="78"/>
      <c r="AI62" s="67"/>
      <c r="AJ62" s="86">
        <f t="shared" ref="AJ62" ca="1" si="103">INDIRECT("'"&amp;$T$5&amp;"月'!"&amp;$AL$2&amp;DAY($B61)+15)</f>
        <v>0</v>
      </c>
      <c r="AK62" s="86">
        <f t="shared" ref="AK62" ca="1" si="104">INDIRECT("'"&amp;$T$5&amp;"月'!"&amp;$AM$2&amp;DAY($B61)+15)</f>
        <v>0</v>
      </c>
      <c r="AL62" s="62"/>
    </row>
    <row r="63" spans="2:38" ht="18" customHeight="1">
      <c r="B63" s="120">
        <f ca="1">B61+1</f>
        <v>42853</v>
      </c>
      <c r="C63" s="122">
        <f ca="1">B63</f>
        <v>42853</v>
      </c>
      <c r="D63" s="76"/>
      <c r="E63" s="77"/>
      <c r="F63" s="76"/>
      <c r="G63" s="77"/>
      <c r="H63" s="76"/>
      <c r="I63" s="77"/>
      <c r="J63" s="76"/>
      <c r="K63" s="77"/>
      <c r="L63" s="76"/>
      <c r="M63" s="77"/>
      <c r="N63" s="76"/>
      <c r="O63" s="77"/>
      <c r="P63" s="76"/>
      <c r="Q63" s="77"/>
      <c r="R63" s="76"/>
      <c r="S63" s="77"/>
      <c r="T63" s="76"/>
      <c r="U63" s="77"/>
      <c r="V63" s="76"/>
      <c r="W63" s="77"/>
      <c r="X63" s="76"/>
      <c r="Y63" s="77"/>
      <c r="Z63" s="76"/>
      <c r="AA63" s="77"/>
      <c r="AB63" s="76"/>
      <c r="AC63" s="77"/>
      <c r="AD63" s="76"/>
      <c r="AE63" s="77"/>
      <c r="AF63" s="76"/>
      <c r="AG63" s="77"/>
      <c r="AH63" s="76"/>
      <c r="AI63" s="77"/>
      <c r="AJ63" s="85">
        <f t="shared" ref="AJ63" ca="1" si="105">INDIRECT("'"&amp;$T$5&amp;"月'!"&amp;$AL$1&amp;DAY($B63)+15)</f>
        <v>0</v>
      </c>
      <c r="AK63" s="85">
        <f t="shared" ref="AK63" ca="1" si="106">INDIRECT("'"&amp;$T$5&amp;"月'!"&amp;$AM$1&amp;DAY($B63)+15)</f>
        <v>0</v>
      </c>
      <c r="AL63" s="62"/>
    </row>
    <row r="64" spans="2:38" ht="18" customHeight="1">
      <c r="B64" s="121"/>
      <c r="C64" s="123"/>
      <c r="D64" s="78"/>
      <c r="E64" s="67"/>
      <c r="F64" s="78"/>
      <c r="G64" s="67"/>
      <c r="H64" s="78"/>
      <c r="I64" s="67"/>
      <c r="J64" s="78"/>
      <c r="K64" s="67"/>
      <c r="L64" s="78"/>
      <c r="M64" s="67"/>
      <c r="N64" s="78"/>
      <c r="O64" s="67"/>
      <c r="P64" s="78"/>
      <c r="Q64" s="67"/>
      <c r="R64" s="78"/>
      <c r="S64" s="67"/>
      <c r="T64" s="78"/>
      <c r="U64" s="67"/>
      <c r="V64" s="78"/>
      <c r="W64" s="67"/>
      <c r="X64" s="78"/>
      <c r="Y64" s="67"/>
      <c r="Z64" s="78"/>
      <c r="AA64" s="67"/>
      <c r="AB64" s="78"/>
      <c r="AC64" s="67"/>
      <c r="AD64" s="78"/>
      <c r="AE64" s="67"/>
      <c r="AF64" s="78"/>
      <c r="AG64" s="67"/>
      <c r="AH64" s="78"/>
      <c r="AI64" s="67"/>
      <c r="AJ64" s="86">
        <f t="shared" ref="AJ64" ca="1" si="107">INDIRECT("'"&amp;$T$5&amp;"月'!"&amp;$AL$2&amp;DAY($B63)+15)</f>
        <v>0</v>
      </c>
      <c r="AK64" s="86">
        <f t="shared" ref="AK64" ca="1" si="108">INDIRECT("'"&amp;$T$5&amp;"月'!"&amp;$AM$2&amp;DAY($B63)+15)</f>
        <v>0</v>
      </c>
      <c r="AL64" s="62"/>
    </row>
    <row r="65" spans="2:38" ht="18" customHeight="1">
      <c r="B65" s="120">
        <f ca="1">IF(B63="","",IF(DAY(B63+1)=1,"",B63+1))</f>
        <v>42854</v>
      </c>
      <c r="C65" s="122">
        <f ca="1">B65</f>
        <v>42854</v>
      </c>
      <c r="D65" s="76"/>
      <c r="E65" s="77"/>
      <c r="F65" s="76"/>
      <c r="G65" s="77"/>
      <c r="H65" s="76"/>
      <c r="I65" s="77"/>
      <c r="J65" s="76"/>
      <c r="K65" s="77"/>
      <c r="L65" s="76"/>
      <c r="M65" s="77"/>
      <c r="N65" s="76"/>
      <c r="O65" s="77"/>
      <c r="P65" s="76"/>
      <c r="Q65" s="77"/>
      <c r="R65" s="76"/>
      <c r="S65" s="77"/>
      <c r="T65" s="76"/>
      <c r="U65" s="77"/>
      <c r="V65" s="76"/>
      <c r="W65" s="77"/>
      <c r="X65" s="76"/>
      <c r="Y65" s="77"/>
      <c r="Z65" s="76"/>
      <c r="AA65" s="77"/>
      <c r="AB65" s="76"/>
      <c r="AC65" s="77"/>
      <c r="AD65" s="76"/>
      <c r="AE65" s="77"/>
      <c r="AF65" s="76"/>
      <c r="AG65" s="77"/>
      <c r="AH65" s="76"/>
      <c r="AI65" s="77"/>
      <c r="AJ65" s="85">
        <f ca="1">IF(B65="","",INDIRECT("'"&amp;$T$5&amp;"月'!"&amp;$AL$1&amp;DAY(B65)+15))</f>
        <v>0</v>
      </c>
      <c r="AK65" s="85">
        <f ca="1">IF(C65="","",INDIRECT("'"&amp;$T$5&amp;"月'!"&amp;$AM$1&amp;DAY(C65)+15))</f>
        <v>0</v>
      </c>
      <c r="AL65" s="62"/>
    </row>
    <row r="66" spans="2:38" ht="18" customHeight="1">
      <c r="B66" s="121"/>
      <c r="C66" s="123"/>
      <c r="D66" s="78"/>
      <c r="E66" s="67"/>
      <c r="F66" s="78"/>
      <c r="G66" s="67"/>
      <c r="H66" s="78"/>
      <c r="I66" s="67"/>
      <c r="J66" s="78"/>
      <c r="K66" s="67"/>
      <c r="L66" s="78"/>
      <c r="M66" s="67"/>
      <c r="N66" s="78"/>
      <c r="O66" s="67"/>
      <c r="P66" s="78"/>
      <c r="Q66" s="67"/>
      <c r="R66" s="78"/>
      <c r="S66" s="67"/>
      <c r="T66" s="78"/>
      <c r="U66" s="67"/>
      <c r="V66" s="78"/>
      <c r="W66" s="67"/>
      <c r="X66" s="78"/>
      <c r="Y66" s="67"/>
      <c r="Z66" s="78"/>
      <c r="AA66" s="67"/>
      <c r="AB66" s="78"/>
      <c r="AC66" s="67"/>
      <c r="AD66" s="78"/>
      <c r="AE66" s="67"/>
      <c r="AF66" s="78"/>
      <c r="AG66" s="67"/>
      <c r="AH66" s="78"/>
      <c r="AI66" s="67"/>
      <c r="AJ66" s="86">
        <f ca="1">IF(B65="","",INDIRECT("'"&amp;$T$5&amp;"月'!"&amp;$AL$2&amp;DAY(B65)+15))</f>
        <v>0</v>
      </c>
      <c r="AK66" s="86">
        <f ca="1">IF(C65="","",INDIRECT("'"&amp;$T$5&amp;"月'!"&amp;$AM$2&amp;DAY(C65)+15))</f>
        <v>0</v>
      </c>
      <c r="AL66" s="62"/>
    </row>
    <row r="67" spans="2:38" ht="18" customHeight="1">
      <c r="B67" s="120">
        <f ca="1">IF(B65="","",IF(DAY(B65+1)=1,"",B65+1))</f>
        <v>42855</v>
      </c>
      <c r="C67" s="122">
        <f ca="1">B67</f>
        <v>42855</v>
      </c>
      <c r="D67" s="76"/>
      <c r="E67" s="77"/>
      <c r="F67" s="76"/>
      <c r="G67" s="77"/>
      <c r="H67" s="76"/>
      <c r="I67" s="77"/>
      <c r="J67" s="76"/>
      <c r="K67" s="77"/>
      <c r="L67" s="76"/>
      <c r="M67" s="77"/>
      <c r="N67" s="76"/>
      <c r="O67" s="77"/>
      <c r="P67" s="76"/>
      <c r="Q67" s="77"/>
      <c r="R67" s="76"/>
      <c r="S67" s="77"/>
      <c r="T67" s="76"/>
      <c r="U67" s="77"/>
      <c r="V67" s="76"/>
      <c r="W67" s="77"/>
      <c r="X67" s="76"/>
      <c r="Y67" s="77"/>
      <c r="Z67" s="76"/>
      <c r="AA67" s="77"/>
      <c r="AB67" s="76"/>
      <c r="AC67" s="77"/>
      <c r="AD67" s="76"/>
      <c r="AE67" s="77"/>
      <c r="AF67" s="76"/>
      <c r="AG67" s="77"/>
      <c r="AH67" s="76"/>
      <c r="AI67" s="77"/>
      <c r="AJ67" s="85">
        <f t="shared" ref="AJ67" ca="1" si="109">IF(B67="","",INDIRECT("'"&amp;$T$5&amp;"月'!"&amp;$AL$1&amp;DAY(B67)+15))</f>
        <v>0</v>
      </c>
      <c r="AK67" s="85">
        <f t="shared" ref="AK67" ca="1" si="110">IF(C67="","",INDIRECT("'"&amp;$T$5&amp;"月'!"&amp;$AM$1&amp;DAY(C67)+15))</f>
        <v>0</v>
      </c>
      <c r="AL67" s="62"/>
    </row>
    <row r="68" spans="2:38" ht="18" customHeight="1">
      <c r="B68" s="121"/>
      <c r="C68" s="123"/>
      <c r="D68" s="78"/>
      <c r="E68" s="67"/>
      <c r="F68" s="78"/>
      <c r="G68" s="67"/>
      <c r="H68" s="78"/>
      <c r="I68" s="67"/>
      <c r="J68" s="78"/>
      <c r="K68" s="67"/>
      <c r="L68" s="78"/>
      <c r="M68" s="67"/>
      <c r="N68" s="78"/>
      <c r="O68" s="67"/>
      <c r="P68" s="78"/>
      <c r="Q68" s="67"/>
      <c r="R68" s="78"/>
      <c r="S68" s="67"/>
      <c r="T68" s="78"/>
      <c r="U68" s="67"/>
      <c r="V68" s="78"/>
      <c r="W68" s="67"/>
      <c r="X68" s="78"/>
      <c r="Y68" s="67"/>
      <c r="Z68" s="78"/>
      <c r="AA68" s="67"/>
      <c r="AB68" s="78"/>
      <c r="AC68" s="67"/>
      <c r="AD68" s="78"/>
      <c r="AE68" s="67"/>
      <c r="AF68" s="78"/>
      <c r="AG68" s="67"/>
      <c r="AH68" s="78"/>
      <c r="AI68" s="67"/>
      <c r="AJ68" s="86">
        <f t="shared" ref="AJ68" ca="1" si="111">IF(B67="","",INDIRECT("'"&amp;$T$5&amp;"月'!"&amp;$AL$2&amp;DAY(B67)+15))</f>
        <v>0</v>
      </c>
      <c r="AK68" s="86">
        <f t="shared" ref="AK68" ca="1" si="112">IF(C67="","",INDIRECT("'"&amp;$T$5&amp;"月'!"&amp;$AM$2&amp;DAY(C67)+15))</f>
        <v>0</v>
      </c>
      <c r="AL68" s="62"/>
    </row>
    <row r="69" spans="2:38" ht="18" customHeight="1">
      <c r="B69" s="120" t="str">
        <f ca="1">IF(B67="","",IF(DAY(B67+1)=1,"",B67+1))</f>
        <v/>
      </c>
      <c r="C69" s="122" t="str">
        <f ca="1">B69</f>
        <v/>
      </c>
      <c r="D69" s="76"/>
      <c r="E69" s="77"/>
      <c r="F69" s="76"/>
      <c r="G69" s="77"/>
      <c r="H69" s="76"/>
      <c r="I69" s="77"/>
      <c r="J69" s="76"/>
      <c r="K69" s="77"/>
      <c r="L69" s="76"/>
      <c r="M69" s="77"/>
      <c r="N69" s="76"/>
      <c r="O69" s="77"/>
      <c r="P69" s="76"/>
      <c r="Q69" s="77"/>
      <c r="R69" s="76"/>
      <c r="S69" s="77"/>
      <c r="T69" s="76"/>
      <c r="U69" s="77"/>
      <c r="V69" s="76"/>
      <c r="W69" s="77"/>
      <c r="X69" s="76"/>
      <c r="Y69" s="77"/>
      <c r="Z69" s="76"/>
      <c r="AA69" s="77"/>
      <c r="AB69" s="76"/>
      <c r="AC69" s="77"/>
      <c r="AD69" s="76"/>
      <c r="AE69" s="77"/>
      <c r="AF69" s="76"/>
      <c r="AG69" s="77"/>
      <c r="AH69" s="76"/>
      <c r="AI69" s="77"/>
      <c r="AJ69" s="85" t="str">
        <f t="shared" ref="AJ69" ca="1" si="113">IF(B69="","",INDIRECT("'"&amp;$T$5&amp;"月'!"&amp;$AL$1&amp;DAY(B69)+15))</f>
        <v/>
      </c>
      <c r="AK69" s="85" t="str">
        <f t="shared" ref="AK69" ca="1" si="114">IF(C69="","",INDIRECT("'"&amp;$T$5&amp;"月'!"&amp;$AM$1&amp;DAY(C69)+15))</f>
        <v/>
      </c>
      <c r="AL69" s="62"/>
    </row>
    <row r="70" spans="2:38" ht="18" customHeight="1">
      <c r="B70" s="121"/>
      <c r="C70" s="123"/>
      <c r="D70" s="78"/>
      <c r="E70" s="67"/>
      <c r="F70" s="78"/>
      <c r="G70" s="67"/>
      <c r="H70" s="78"/>
      <c r="I70" s="67"/>
      <c r="J70" s="78"/>
      <c r="K70" s="67"/>
      <c r="L70" s="78"/>
      <c r="M70" s="67"/>
      <c r="N70" s="78"/>
      <c r="O70" s="67"/>
      <c r="P70" s="78"/>
      <c r="Q70" s="67"/>
      <c r="R70" s="78"/>
      <c r="S70" s="67"/>
      <c r="T70" s="78"/>
      <c r="U70" s="67"/>
      <c r="V70" s="78"/>
      <c r="W70" s="67"/>
      <c r="X70" s="78"/>
      <c r="Y70" s="67"/>
      <c r="Z70" s="78"/>
      <c r="AA70" s="67"/>
      <c r="AB70" s="78"/>
      <c r="AC70" s="67"/>
      <c r="AD70" s="78"/>
      <c r="AE70" s="67"/>
      <c r="AF70" s="78"/>
      <c r="AG70" s="67"/>
      <c r="AH70" s="78"/>
      <c r="AI70" s="67"/>
      <c r="AJ70" s="86" t="str">
        <f t="shared" ref="AJ70" ca="1" si="115">IF(B69="","",INDIRECT("'"&amp;$T$5&amp;"月'!"&amp;$AL$2&amp;DAY(B69)+15))</f>
        <v/>
      </c>
      <c r="AK70" s="86" t="str">
        <f t="shared" ref="AK70" ca="1" si="116">IF(C69="","",INDIRECT("'"&amp;$T$5&amp;"月'!"&amp;$AM$2&amp;DAY(C69)+15))</f>
        <v/>
      </c>
      <c r="AL70" s="62"/>
    </row>
    <row r="71" spans="2:38" ht="18" customHeight="1">
      <c r="B71" s="113" t="s">
        <v>71</v>
      </c>
      <c r="C71" s="114"/>
      <c r="D71" s="128" t="s">
        <v>72</v>
      </c>
      <c r="E71" s="129"/>
      <c r="F71" s="129"/>
      <c r="G71" s="129"/>
      <c r="H71" s="132" t="str">
        <f ca="1">INDIRECT("'"&amp;$T$5&amp;"月'!"&amp;$AL$1&amp;12)</f>
        <v>（契約始期）</v>
      </c>
      <c r="I71" s="132"/>
      <c r="J71" s="132"/>
      <c r="K71" s="132"/>
      <c r="L71" s="132"/>
      <c r="M71" s="132"/>
      <c r="N71" s="132"/>
      <c r="O71" s="134" t="s">
        <v>73</v>
      </c>
      <c r="P71" s="134"/>
      <c r="Q71" s="136" t="str">
        <f ca="1">INDIRECT("'"&amp;$T$5&amp;"月'!"&amp;$AL$1&amp;13)</f>
        <v>（契約終期）</v>
      </c>
      <c r="R71" s="136"/>
      <c r="S71" s="136"/>
      <c r="T71" s="136"/>
      <c r="U71" s="136"/>
      <c r="V71" s="136"/>
      <c r="W71" s="136"/>
      <c r="X71" s="137"/>
      <c r="Y71" s="140" t="s">
        <v>74</v>
      </c>
      <c r="Z71" s="132"/>
      <c r="AA71" s="132"/>
      <c r="AB71" s="132"/>
      <c r="AC71" s="132"/>
      <c r="AD71" s="132"/>
      <c r="AE71" s="142">
        <f ca="1">INDIRECT("'"&amp;$T$5&amp;"月'!"&amp;$AL$1&amp;47)</f>
        <v>0</v>
      </c>
      <c r="AF71" s="142"/>
      <c r="AG71" s="142"/>
      <c r="AH71" s="142"/>
      <c r="AI71" s="143"/>
      <c r="AJ71" s="146" t="s">
        <v>75</v>
      </c>
      <c r="AK71" s="148">
        <f ca="1">COUNTIF(AJ9:AJ70,"&gt;0")/2</f>
        <v>0</v>
      </c>
      <c r="AL71" s="62"/>
    </row>
    <row r="72" spans="2:38" ht="18" customHeight="1">
      <c r="B72" s="115"/>
      <c r="C72" s="116"/>
      <c r="D72" s="130"/>
      <c r="E72" s="131"/>
      <c r="F72" s="131"/>
      <c r="G72" s="131"/>
      <c r="H72" s="133"/>
      <c r="I72" s="133"/>
      <c r="J72" s="133"/>
      <c r="K72" s="133"/>
      <c r="L72" s="133"/>
      <c r="M72" s="133"/>
      <c r="N72" s="133"/>
      <c r="O72" s="135"/>
      <c r="P72" s="135"/>
      <c r="Q72" s="138"/>
      <c r="R72" s="138"/>
      <c r="S72" s="138"/>
      <c r="T72" s="138"/>
      <c r="U72" s="138"/>
      <c r="V72" s="138"/>
      <c r="W72" s="138"/>
      <c r="X72" s="139"/>
      <c r="Y72" s="141"/>
      <c r="Z72" s="133"/>
      <c r="AA72" s="133"/>
      <c r="AB72" s="133"/>
      <c r="AC72" s="133"/>
      <c r="AD72" s="133"/>
      <c r="AE72" s="144"/>
      <c r="AF72" s="144"/>
      <c r="AG72" s="144"/>
      <c r="AH72" s="144"/>
      <c r="AI72" s="145"/>
      <c r="AJ72" s="147"/>
      <c r="AK72" s="149"/>
      <c r="AL72" s="62"/>
    </row>
    <row r="74" spans="2:38" ht="13.5" customHeight="1">
      <c r="C74" s="124" t="s">
        <v>76</v>
      </c>
      <c r="D74" s="79"/>
      <c r="E74" s="79"/>
      <c r="F74" s="79"/>
      <c r="G74" s="125" t="s">
        <v>77</v>
      </c>
      <c r="H74" s="125"/>
      <c r="I74" s="125"/>
      <c r="L74" s="56"/>
      <c r="M74" s="80"/>
      <c r="N74" s="80"/>
      <c r="O74" s="80"/>
      <c r="P74" s="126" t="s">
        <v>78</v>
      </c>
      <c r="Q74" s="126"/>
      <c r="R74" s="126"/>
      <c r="S74" s="56"/>
      <c r="T74" s="56"/>
      <c r="U74" s="127" t="s">
        <v>79</v>
      </c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</row>
    <row r="75" spans="2:38">
      <c r="C75" s="124"/>
      <c r="D75" s="81"/>
      <c r="E75" s="81"/>
      <c r="F75" s="81"/>
      <c r="G75" s="125"/>
      <c r="H75" s="125"/>
      <c r="I75" s="125"/>
      <c r="J75" s="56"/>
      <c r="K75" s="56"/>
      <c r="L75" s="56"/>
      <c r="M75" s="82"/>
      <c r="N75" s="82"/>
      <c r="O75" s="82"/>
      <c r="P75" s="126"/>
      <c r="Q75" s="126"/>
      <c r="R75" s="126"/>
      <c r="S75" s="56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</row>
  </sheetData>
  <mergeCells count="93">
    <mergeCell ref="C74:C75"/>
    <mergeCell ref="G74:I75"/>
    <mergeCell ref="P74:R75"/>
    <mergeCell ref="U74:AK75"/>
    <mergeCell ref="B71:C72"/>
    <mergeCell ref="D71:G72"/>
    <mergeCell ref="H71:N72"/>
    <mergeCell ref="O71:P72"/>
    <mergeCell ref="Q71:X72"/>
    <mergeCell ref="Y71:AD72"/>
    <mergeCell ref="AE71:AI72"/>
    <mergeCell ref="AJ71:AJ72"/>
    <mergeCell ref="AK71:AK72"/>
    <mergeCell ref="B65:B66"/>
    <mergeCell ref="C65:C66"/>
    <mergeCell ref="B67:B68"/>
    <mergeCell ref="C67:C68"/>
    <mergeCell ref="B69:B70"/>
    <mergeCell ref="C69:C70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7:B8"/>
    <mergeCell ref="C7:C8"/>
    <mergeCell ref="E8:F8"/>
    <mergeCell ref="G8:H8"/>
    <mergeCell ref="B9:B10"/>
    <mergeCell ref="C9:C10"/>
    <mergeCell ref="T5:U6"/>
    <mergeCell ref="V5:W6"/>
    <mergeCell ref="AD2:AG2"/>
    <mergeCell ref="AD1:AG1"/>
    <mergeCell ref="AH1:AK1"/>
    <mergeCell ref="AH2:AK2"/>
    <mergeCell ref="AD3:AG3"/>
    <mergeCell ref="AH3:AK3"/>
    <mergeCell ref="AJ5:AK6"/>
    <mergeCell ref="B1:C1"/>
    <mergeCell ref="D5:J6"/>
    <mergeCell ref="K5:N6"/>
    <mergeCell ref="O5:Q6"/>
    <mergeCell ref="R5:S6"/>
  </mergeCells>
  <phoneticPr fontId="1"/>
  <conditionalFormatting sqref="B9:C70">
    <cfRule type="expression" dxfId="101" priority="10" stopIfTrue="1">
      <formula>MATCH(B9,祝日,0)&gt;0</formula>
    </cfRule>
    <cfRule type="expression" dxfId="100" priority="11" stopIfTrue="1">
      <formula>WEEKDAY($B9)=1</formula>
    </cfRule>
    <cfRule type="expression" dxfId="99" priority="12" stopIfTrue="1">
      <formula>WEEKDAY($B9)=7</formula>
    </cfRule>
  </conditionalFormatting>
  <conditionalFormatting sqref="D9:AI9 D11:AI11 D13:AI13 D15:AI15 D17:AI17 D19:AI19 D21:AI21 D23:AI23 D25:AI25 D27:AI27 D29:AI29 D31:AI31 D33:AI33 D35:AI35 D37:AI37 D39:AI39 D41:AI41 D43:AI43 D45:AI45">
    <cfRule type="expression" dxfId="98" priority="1">
      <formula>AND($AK9&lt;=D$7,$AK10&gt;D$7)</formula>
    </cfRule>
    <cfRule type="expression" dxfId="97" priority="5">
      <formula>AND($AJ9&lt;=D$7,$AJ10&gt;D$7)</formula>
    </cfRule>
  </conditionalFormatting>
  <conditionalFormatting sqref="D10:AI10 D12:AI12 D14:AI14 D16:AI16 D18:AI18 D20:AI20 D22:AI22 D24:AI24 D26:AI26 D28:AI28 D30:AI30 D32:AI32 D34:AI34 D36:AI36 D38:AI38 D40:AI40 D42:AI42 D44:AI44 D46:AI46">
    <cfRule type="expression" dxfId="96" priority="3">
      <formula>AND($AK9&lt;=D$7,$AK10&gt;D$7)</formula>
    </cfRule>
    <cfRule type="expression" dxfId="95" priority="7">
      <formula>AND($AJ9&lt;=D$7,$AJ10&gt;D$7)</formula>
    </cfRule>
  </conditionalFormatting>
  <conditionalFormatting sqref="D47:AI47 D49:AI49 D51:AI51 D53:AI53 D55:AI55 D57:AI57 D59:AI59 D61:AI61 D63:AI63 D65:AI65 D67:AI67 D69:AI69">
    <cfRule type="expression" dxfId="94" priority="2">
      <formula>AND($AK47&lt;=D$7,$AK48&gt;D$7)</formula>
    </cfRule>
    <cfRule type="expression" dxfId="93" priority="6">
      <formula>AND($AJ47&lt;=D$7,$AJ48&gt;D$7)</formula>
    </cfRule>
  </conditionalFormatting>
  <conditionalFormatting sqref="D48:AI48 D50:AI50 D52:AI52 D54:AI54 D56:AI56 D58:AI58 D60:AI60 D62:AI62 D64:AI64 D66:AI66 D68:AI68 D70:AI70">
    <cfRule type="expression" dxfId="92" priority="4">
      <formula>AND($AK47&lt;=D$7,$AK48&gt;D$7)</formula>
    </cfRule>
    <cfRule type="expression" dxfId="91" priority="8">
      <formula>AND($AJ47&lt;=D$7,$AJ48&gt;D$7)</formula>
    </cfRule>
  </conditionalFormatting>
  <dataValidations count="2">
    <dataValidation type="list" allowBlank="1" showInputMessage="1" showErrorMessage="1" sqref="T5:U6">
      <formula1>"4,5,6,7,8,9,10,11,12,1,2,3"</formula1>
    </dataValidation>
    <dataValidation type="list" allowBlank="1" showInputMessage="1" showErrorMessage="1" sqref="B1">
      <formula1>"業務①,業務②,業務③,業務④"</formula1>
    </dataValidation>
  </dataValidations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59" orientation="portrait" r:id="rId1"/>
  <headerFooter alignWithMargins="0">
    <oddHeader>&amp;L&amp;"ＭＳ Ｐゴシック,標準"（別紙様式1）&amp;C&amp;"ＭＳ Ｐゴシック,標準"&amp;20勤　務　時　間　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'10月'!AC3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'10月'!AC4</f>
        <v>B7SD9999</v>
      </c>
      <c r="AD4" s="226"/>
      <c r="AE4" s="34"/>
      <c r="AI4" s="6"/>
    </row>
    <row r="5" spans="2:35" ht="30" customHeight="1" thickBot="1">
      <c r="B5" s="225">
        <v>11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'10月'!AC5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'10月'!H10</f>
        <v>業務区分
（要選択）</v>
      </c>
      <c r="I10" s="186"/>
      <c r="J10" s="186"/>
      <c r="K10" s="187"/>
      <c r="L10" s="185" t="str">
        <f>'10月'!L10</f>
        <v>業務区分
（要選択）</v>
      </c>
      <c r="M10" s="186"/>
      <c r="N10" s="186"/>
      <c r="O10" s="187"/>
      <c r="P10" s="185" t="str">
        <f>'10月'!P10</f>
        <v>業務区分
（要選択）</v>
      </c>
      <c r="Q10" s="186"/>
      <c r="R10" s="186"/>
      <c r="S10" s="187"/>
      <c r="T10" s="185" t="str">
        <f>'10月'!T10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'10月'!H11</f>
        <v>（職員番号）</v>
      </c>
      <c r="I11" s="216"/>
      <c r="J11" s="216"/>
      <c r="K11" s="217"/>
      <c r="L11" s="215" t="str">
        <f>'10月'!L11</f>
        <v>（職員番号）</v>
      </c>
      <c r="M11" s="216"/>
      <c r="N11" s="216"/>
      <c r="O11" s="217"/>
      <c r="P11" s="215" t="str">
        <f>'10月'!P11</f>
        <v>（職員番号）</v>
      </c>
      <c r="Q11" s="216"/>
      <c r="R11" s="216"/>
      <c r="S11" s="217"/>
      <c r="T11" s="215" t="str">
        <f>'10月'!T11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'10月'!H12</f>
        <v>（契約始期）</v>
      </c>
      <c r="I12" s="192"/>
      <c r="J12" s="192"/>
      <c r="K12" s="193"/>
      <c r="L12" s="191" t="str">
        <f>'10月'!L12</f>
        <v>（契約始期）</v>
      </c>
      <c r="M12" s="192"/>
      <c r="N12" s="192"/>
      <c r="O12" s="193"/>
      <c r="P12" s="191" t="str">
        <f>'10月'!P12</f>
        <v>（契約始期）</v>
      </c>
      <c r="Q12" s="192"/>
      <c r="R12" s="192"/>
      <c r="S12" s="193"/>
      <c r="T12" s="191" t="str">
        <f>'10月'!T12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'10月'!H13</f>
        <v>（契約終期）</v>
      </c>
      <c r="I13" s="192"/>
      <c r="J13" s="192"/>
      <c r="K13" s="193"/>
      <c r="L13" s="191" t="str">
        <f>'10月'!L13</f>
        <v>（契約終期）</v>
      </c>
      <c r="M13" s="192"/>
      <c r="N13" s="192"/>
      <c r="O13" s="193"/>
      <c r="P13" s="191" t="str">
        <f>'10月'!P13</f>
        <v>（契約終期）</v>
      </c>
      <c r="Q13" s="192"/>
      <c r="R13" s="192"/>
      <c r="S13" s="193"/>
      <c r="T13" s="191" t="str">
        <f>'10月'!T13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'10月'!H14</f>
        <v>TA科目名等
（TA以外は業務内容）</v>
      </c>
      <c r="I14" s="189"/>
      <c r="J14" s="189"/>
      <c r="K14" s="190"/>
      <c r="L14" s="188" t="str">
        <f>'10月'!L14</f>
        <v>TA科目名等
（TA以外は業務内容）</v>
      </c>
      <c r="M14" s="189"/>
      <c r="N14" s="189"/>
      <c r="O14" s="190"/>
      <c r="P14" s="188" t="str">
        <f>'10月'!P14</f>
        <v>TA科目名等
（TA以外は業務内容）</v>
      </c>
      <c r="Q14" s="189"/>
      <c r="R14" s="189"/>
      <c r="S14" s="190"/>
      <c r="T14" s="188" t="str">
        <f>'10月'!T14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43040</v>
      </c>
      <c r="C16" s="19">
        <f>B16</f>
        <v>43040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43041</v>
      </c>
      <c r="C17" s="19">
        <f>B17</f>
        <v>43041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43042</v>
      </c>
      <c r="C18" s="19">
        <f t="shared" ref="C18:C46" si="5">B18</f>
        <v>43042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43043</v>
      </c>
      <c r="C19" s="19">
        <f t="shared" si="5"/>
        <v>43043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43044</v>
      </c>
      <c r="C20" s="19">
        <f t="shared" si="5"/>
        <v>43044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43045</v>
      </c>
      <c r="C21" s="19">
        <f t="shared" si="5"/>
        <v>43045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43046</v>
      </c>
      <c r="C22" s="19">
        <f t="shared" si="5"/>
        <v>43046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43047</v>
      </c>
      <c r="C23" s="19">
        <f t="shared" si="5"/>
        <v>43047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43048</v>
      </c>
      <c r="C24" s="19">
        <f t="shared" si="5"/>
        <v>43048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43049</v>
      </c>
      <c r="C25" s="19">
        <f t="shared" si="5"/>
        <v>43049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43050</v>
      </c>
      <c r="C26" s="19">
        <f t="shared" si="5"/>
        <v>43050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43051</v>
      </c>
      <c r="C27" s="19">
        <f t="shared" si="5"/>
        <v>43051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43052</v>
      </c>
      <c r="C28" s="19">
        <f t="shared" si="5"/>
        <v>43052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43053</v>
      </c>
      <c r="C29" s="19">
        <f t="shared" si="5"/>
        <v>43053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43054</v>
      </c>
      <c r="C30" s="19">
        <f t="shared" si="5"/>
        <v>43054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43055</v>
      </c>
      <c r="C31" s="19">
        <f t="shared" si="5"/>
        <v>43055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43056</v>
      </c>
      <c r="C32" s="19">
        <f t="shared" si="5"/>
        <v>43056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43057</v>
      </c>
      <c r="C33" s="19">
        <f t="shared" si="5"/>
        <v>43057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43058</v>
      </c>
      <c r="C34" s="19">
        <f t="shared" si="5"/>
        <v>43058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43059</v>
      </c>
      <c r="C35" s="19">
        <f t="shared" si="5"/>
        <v>43059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43060</v>
      </c>
      <c r="C36" s="19">
        <f t="shared" si="5"/>
        <v>43060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43061</v>
      </c>
      <c r="C37" s="19">
        <f t="shared" si="5"/>
        <v>43061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43062</v>
      </c>
      <c r="C38" s="19">
        <f t="shared" si="5"/>
        <v>43062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43063</v>
      </c>
      <c r="C39" s="19">
        <f t="shared" si="5"/>
        <v>43063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43064</v>
      </c>
      <c r="C40" s="19">
        <f t="shared" si="5"/>
        <v>43064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43065</v>
      </c>
      <c r="C41" s="19">
        <f t="shared" si="5"/>
        <v>43065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43066</v>
      </c>
      <c r="C42" s="19">
        <f t="shared" si="5"/>
        <v>43066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43067</v>
      </c>
      <c r="C43" s="19">
        <f t="shared" si="5"/>
        <v>43067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43068</v>
      </c>
      <c r="C44" s="21">
        <f t="shared" si="5"/>
        <v>43068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43069</v>
      </c>
      <c r="C45" s="19">
        <f t="shared" si="5"/>
        <v>43069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 t="str">
        <f t="shared" si="7"/>
        <v/>
      </c>
      <c r="C46" s="23" t="str">
        <f t="shared" si="5"/>
        <v/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34" priority="4">
      <formula>$B44=""</formula>
    </cfRule>
  </conditionalFormatting>
  <conditionalFormatting sqref="F16:F46">
    <cfRule type="expression" dxfId="33" priority="3">
      <formula>AND(G16&gt;TIME(6,0,0),F16&lt;TIME(0,45,0),G16&lt;&gt;"")=TRUE</formula>
    </cfRule>
  </conditionalFormatting>
  <conditionalFormatting sqref="B16:AD46">
    <cfRule type="expression" dxfId="32" priority="5">
      <formula>MATCH($B16,祝日,0)&gt;0</formula>
    </cfRule>
    <cfRule type="expression" dxfId="31" priority="6">
      <formula>WEEKDAY($B16)=1</formula>
    </cfRule>
    <cfRule type="expression" dxfId="30" priority="7">
      <formula>WEEKDAY($B16)=7</formula>
    </cfRule>
  </conditionalFormatting>
  <conditionalFormatting sqref="G16:G46">
    <cfRule type="expression" dxfId="29" priority="2">
      <formula>AND(G16&gt;TIME(7,45,0),G16&lt;&gt;"")</formula>
    </cfRule>
  </conditionalFormatting>
  <conditionalFormatting sqref="H49:W49">
    <cfRule type="expression" dxfId="28" priority="1">
      <formula>H$47=0</formula>
    </cfRule>
  </conditionalFormatting>
  <dataValidations count="2">
    <dataValidation type="list" allowBlank="1" showInputMessage="1" showErrorMessage="1" sqref="P10:R10 T10:V10 H10:J10 L10:N10">
      <formula1>業務区分</formula1>
    </dataValidation>
    <dataValidation allowBlank="1" showInputMessage="1" sqref="H14:J15 L14:N15 P14:R15 T14:V15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'11月'!AC3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'11月'!AC4</f>
        <v>B7SD9999</v>
      </c>
      <c r="AD4" s="226"/>
      <c r="AE4" s="34"/>
      <c r="AI4" s="6"/>
    </row>
    <row r="5" spans="2:35" ht="30" customHeight="1" thickBot="1">
      <c r="B5" s="225">
        <v>12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'11月'!AC5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'11月'!H10</f>
        <v>業務区分
（要選択）</v>
      </c>
      <c r="I10" s="186"/>
      <c r="J10" s="186"/>
      <c r="K10" s="187"/>
      <c r="L10" s="185" t="str">
        <f>'11月'!L10</f>
        <v>業務区分
（要選択）</v>
      </c>
      <c r="M10" s="186"/>
      <c r="N10" s="186"/>
      <c r="O10" s="187"/>
      <c r="P10" s="185" t="str">
        <f>'11月'!P10</f>
        <v>業務区分
（要選択）</v>
      </c>
      <c r="Q10" s="186"/>
      <c r="R10" s="186"/>
      <c r="S10" s="187"/>
      <c r="T10" s="185" t="str">
        <f>'11月'!T10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'11月'!H11</f>
        <v>（職員番号）</v>
      </c>
      <c r="I11" s="216"/>
      <c r="J11" s="216"/>
      <c r="K11" s="217"/>
      <c r="L11" s="215" t="str">
        <f>'11月'!L11</f>
        <v>（職員番号）</v>
      </c>
      <c r="M11" s="216"/>
      <c r="N11" s="216"/>
      <c r="O11" s="217"/>
      <c r="P11" s="215" t="str">
        <f>'11月'!P11</f>
        <v>（職員番号）</v>
      </c>
      <c r="Q11" s="216"/>
      <c r="R11" s="216"/>
      <c r="S11" s="217"/>
      <c r="T11" s="215" t="str">
        <f>'11月'!T11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'11月'!H12</f>
        <v>（契約始期）</v>
      </c>
      <c r="I12" s="192"/>
      <c r="J12" s="192"/>
      <c r="K12" s="193"/>
      <c r="L12" s="191" t="str">
        <f>'11月'!L12</f>
        <v>（契約始期）</v>
      </c>
      <c r="M12" s="192"/>
      <c r="N12" s="192"/>
      <c r="O12" s="193"/>
      <c r="P12" s="191" t="str">
        <f>'11月'!P12</f>
        <v>（契約始期）</v>
      </c>
      <c r="Q12" s="192"/>
      <c r="R12" s="192"/>
      <c r="S12" s="193"/>
      <c r="T12" s="191" t="str">
        <f>'11月'!T12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'11月'!H13</f>
        <v>（契約終期）</v>
      </c>
      <c r="I13" s="192"/>
      <c r="J13" s="192"/>
      <c r="K13" s="193"/>
      <c r="L13" s="191" t="str">
        <f>'11月'!L13</f>
        <v>（契約終期）</v>
      </c>
      <c r="M13" s="192"/>
      <c r="N13" s="192"/>
      <c r="O13" s="193"/>
      <c r="P13" s="191" t="str">
        <f>'11月'!P13</f>
        <v>（契約終期）</v>
      </c>
      <c r="Q13" s="192"/>
      <c r="R13" s="192"/>
      <c r="S13" s="193"/>
      <c r="T13" s="191" t="str">
        <f>'11月'!T13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'11月'!H14</f>
        <v>TA科目名等
（TA以外は業務内容）</v>
      </c>
      <c r="I14" s="189"/>
      <c r="J14" s="189"/>
      <c r="K14" s="190"/>
      <c r="L14" s="188" t="str">
        <f>'11月'!L14</f>
        <v>TA科目名等
（TA以外は業務内容）</v>
      </c>
      <c r="M14" s="189"/>
      <c r="N14" s="189"/>
      <c r="O14" s="190"/>
      <c r="P14" s="188" t="str">
        <f>'11月'!P14</f>
        <v>TA科目名等
（TA以外は業務内容）</v>
      </c>
      <c r="Q14" s="189"/>
      <c r="R14" s="189"/>
      <c r="S14" s="190"/>
      <c r="T14" s="188" t="str">
        <f>'11月'!T14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43070</v>
      </c>
      <c r="C16" s="19">
        <f>B16</f>
        <v>43070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43071</v>
      </c>
      <c r="C17" s="19">
        <f>B17</f>
        <v>43071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43072</v>
      </c>
      <c r="C18" s="19">
        <f t="shared" ref="C18:C46" si="5">B18</f>
        <v>43072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43073</v>
      </c>
      <c r="C19" s="19">
        <f t="shared" si="5"/>
        <v>43073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43074</v>
      </c>
      <c r="C20" s="19">
        <f t="shared" si="5"/>
        <v>43074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43075</v>
      </c>
      <c r="C21" s="19">
        <f t="shared" si="5"/>
        <v>43075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43076</v>
      </c>
      <c r="C22" s="19">
        <f t="shared" si="5"/>
        <v>43076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43077</v>
      </c>
      <c r="C23" s="19">
        <f t="shared" si="5"/>
        <v>43077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43078</v>
      </c>
      <c r="C24" s="19">
        <f t="shared" si="5"/>
        <v>43078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43079</v>
      </c>
      <c r="C25" s="19">
        <f t="shared" si="5"/>
        <v>43079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43080</v>
      </c>
      <c r="C26" s="19">
        <f t="shared" si="5"/>
        <v>43080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43081</v>
      </c>
      <c r="C27" s="19">
        <f t="shared" si="5"/>
        <v>43081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43082</v>
      </c>
      <c r="C28" s="19">
        <f t="shared" si="5"/>
        <v>43082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43083</v>
      </c>
      <c r="C29" s="19">
        <f t="shared" si="5"/>
        <v>43083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43084</v>
      </c>
      <c r="C30" s="19">
        <f t="shared" si="5"/>
        <v>43084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43085</v>
      </c>
      <c r="C31" s="19">
        <f t="shared" si="5"/>
        <v>43085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43086</v>
      </c>
      <c r="C32" s="19">
        <f t="shared" si="5"/>
        <v>43086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43087</v>
      </c>
      <c r="C33" s="19">
        <f t="shared" si="5"/>
        <v>43087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43088</v>
      </c>
      <c r="C34" s="19">
        <f t="shared" si="5"/>
        <v>43088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43089</v>
      </c>
      <c r="C35" s="19">
        <f t="shared" si="5"/>
        <v>43089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43090</v>
      </c>
      <c r="C36" s="19">
        <f t="shared" si="5"/>
        <v>43090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43091</v>
      </c>
      <c r="C37" s="19">
        <f t="shared" si="5"/>
        <v>43091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43092</v>
      </c>
      <c r="C38" s="19">
        <f t="shared" si="5"/>
        <v>43092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43093</v>
      </c>
      <c r="C39" s="19">
        <f t="shared" si="5"/>
        <v>43093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43094</v>
      </c>
      <c r="C40" s="19">
        <f t="shared" si="5"/>
        <v>43094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43095</v>
      </c>
      <c r="C41" s="19">
        <f t="shared" si="5"/>
        <v>43095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43096</v>
      </c>
      <c r="C42" s="19">
        <f t="shared" si="5"/>
        <v>43096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43097</v>
      </c>
      <c r="C43" s="19">
        <f t="shared" si="5"/>
        <v>43097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43098</v>
      </c>
      <c r="C44" s="21">
        <f t="shared" si="5"/>
        <v>43098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43099</v>
      </c>
      <c r="C45" s="19">
        <f t="shared" si="5"/>
        <v>43099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>
        <f t="shared" si="7"/>
        <v>43100</v>
      </c>
      <c r="C46" s="23">
        <f t="shared" si="5"/>
        <v>43100</v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27" priority="4">
      <formula>$B44=""</formula>
    </cfRule>
  </conditionalFormatting>
  <conditionalFormatting sqref="F16:F46">
    <cfRule type="expression" dxfId="26" priority="3">
      <formula>AND(G16&gt;TIME(6,0,0),F16&lt;TIME(0,45,0),G16&lt;&gt;"")=TRUE</formula>
    </cfRule>
  </conditionalFormatting>
  <conditionalFormatting sqref="B16:AD46">
    <cfRule type="expression" dxfId="25" priority="5">
      <formula>MATCH($B16,祝日,0)&gt;0</formula>
    </cfRule>
    <cfRule type="expression" dxfId="24" priority="6">
      <formula>WEEKDAY($B16)=1</formula>
    </cfRule>
    <cfRule type="expression" dxfId="23" priority="7">
      <formula>WEEKDAY($B16)=7</formula>
    </cfRule>
  </conditionalFormatting>
  <conditionalFormatting sqref="G16:G46">
    <cfRule type="expression" dxfId="22" priority="2">
      <formula>AND(G16&gt;TIME(7,45,0),G16&lt;&gt;"")</formula>
    </cfRule>
  </conditionalFormatting>
  <conditionalFormatting sqref="H49:W49">
    <cfRule type="expression" dxfId="21" priority="1">
      <formula>H$47=0</formula>
    </cfRule>
  </conditionalFormatting>
  <dataValidations count="2">
    <dataValidation allowBlank="1" showInputMessage="1" sqref="H14:J15 L14:N15 P14:R15 T14:V15"/>
    <dataValidation type="list" allowBlank="1" showInputMessage="1" showErrorMessage="1" sqref="P10:R10 T10:V10 H10:J10 L10:N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colBreaks count="1" manualBreakCount="1">
    <brk id="30" max="4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'12月'!AC3</f>
        <v>○○学専攻</v>
      </c>
      <c r="AD3" s="230"/>
      <c r="AE3" s="34"/>
      <c r="AI3" s="6"/>
    </row>
    <row r="4" spans="2:35" ht="30" customHeight="1">
      <c r="B4" s="229">
        <v>2018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'12月'!AC4</f>
        <v>B7SD9999</v>
      </c>
      <c r="AD4" s="226"/>
      <c r="AE4" s="34"/>
      <c r="AI4" s="6"/>
    </row>
    <row r="5" spans="2:35" ht="30" customHeight="1" thickBot="1">
      <c r="B5" s="225">
        <v>1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'12月'!AC5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'12月'!H10</f>
        <v>業務区分
（要選択）</v>
      </c>
      <c r="I10" s="186"/>
      <c r="J10" s="186"/>
      <c r="K10" s="187"/>
      <c r="L10" s="185" t="str">
        <f>'12月'!L10</f>
        <v>業務区分
（要選択）</v>
      </c>
      <c r="M10" s="186"/>
      <c r="N10" s="186"/>
      <c r="O10" s="187"/>
      <c r="P10" s="185" t="str">
        <f>'12月'!P10</f>
        <v>業務区分
（要選択）</v>
      </c>
      <c r="Q10" s="186"/>
      <c r="R10" s="186"/>
      <c r="S10" s="187"/>
      <c r="T10" s="185" t="str">
        <f>'12月'!T10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'12月'!H11</f>
        <v>（職員番号）</v>
      </c>
      <c r="I11" s="216"/>
      <c r="J11" s="216"/>
      <c r="K11" s="217"/>
      <c r="L11" s="215" t="str">
        <f>'12月'!L11</f>
        <v>（職員番号）</v>
      </c>
      <c r="M11" s="216"/>
      <c r="N11" s="216"/>
      <c r="O11" s="217"/>
      <c r="P11" s="215" t="str">
        <f>'12月'!P11</f>
        <v>（職員番号）</v>
      </c>
      <c r="Q11" s="216"/>
      <c r="R11" s="216"/>
      <c r="S11" s="217"/>
      <c r="T11" s="215" t="str">
        <f>'12月'!T11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'12月'!H12</f>
        <v>（契約始期）</v>
      </c>
      <c r="I12" s="192"/>
      <c r="J12" s="192"/>
      <c r="K12" s="193"/>
      <c r="L12" s="191" t="str">
        <f>'12月'!L12</f>
        <v>（契約始期）</v>
      </c>
      <c r="M12" s="192"/>
      <c r="N12" s="192"/>
      <c r="O12" s="193"/>
      <c r="P12" s="191" t="str">
        <f>'12月'!P12</f>
        <v>（契約始期）</v>
      </c>
      <c r="Q12" s="192"/>
      <c r="R12" s="192"/>
      <c r="S12" s="193"/>
      <c r="T12" s="191" t="str">
        <f>'12月'!T12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'12月'!H13</f>
        <v>（契約終期）</v>
      </c>
      <c r="I13" s="192"/>
      <c r="J13" s="192"/>
      <c r="K13" s="193"/>
      <c r="L13" s="191" t="str">
        <f>'12月'!L13</f>
        <v>（契約終期）</v>
      </c>
      <c r="M13" s="192"/>
      <c r="N13" s="192"/>
      <c r="O13" s="193"/>
      <c r="P13" s="191" t="str">
        <f>'12月'!P13</f>
        <v>（契約終期）</v>
      </c>
      <c r="Q13" s="192"/>
      <c r="R13" s="192"/>
      <c r="S13" s="193"/>
      <c r="T13" s="191" t="str">
        <f>'12月'!T13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'12月'!H14</f>
        <v>TA科目名等
（TA以外は業務内容）</v>
      </c>
      <c r="I14" s="189"/>
      <c r="J14" s="189"/>
      <c r="K14" s="190"/>
      <c r="L14" s="188" t="str">
        <f>'12月'!L14</f>
        <v>TA科目名等
（TA以外は業務内容）</v>
      </c>
      <c r="M14" s="189"/>
      <c r="N14" s="189"/>
      <c r="O14" s="190"/>
      <c r="P14" s="188" t="str">
        <f>'12月'!P14</f>
        <v>TA科目名等
（TA以外は業務内容）</v>
      </c>
      <c r="Q14" s="189"/>
      <c r="R14" s="189"/>
      <c r="S14" s="190"/>
      <c r="T14" s="188" t="str">
        <f>'12月'!T14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43101</v>
      </c>
      <c r="C16" s="19">
        <f>B16</f>
        <v>43101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43102</v>
      </c>
      <c r="C17" s="19">
        <f>B17</f>
        <v>43102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43103</v>
      </c>
      <c r="C18" s="19">
        <f t="shared" ref="C18:C46" si="5">B18</f>
        <v>43103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43104</v>
      </c>
      <c r="C19" s="19">
        <f t="shared" si="5"/>
        <v>43104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43105</v>
      </c>
      <c r="C20" s="19">
        <f t="shared" si="5"/>
        <v>43105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43106</v>
      </c>
      <c r="C21" s="19">
        <f t="shared" si="5"/>
        <v>43106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43107</v>
      </c>
      <c r="C22" s="19">
        <f t="shared" si="5"/>
        <v>43107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43108</v>
      </c>
      <c r="C23" s="19">
        <f t="shared" si="5"/>
        <v>43108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43109</v>
      </c>
      <c r="C24" s="19">
        <f t="shared" si="5"/>
        <v>43109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43110</v>
      </c>
      <c r="C25" s="19">
        <f t="shared" si="5"/>
        <v>43110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43111</v>
      </c>
      <c r="C26" s="19">
        <f t="shared" si="5"/>
        <v>43111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43112</v>
      </c>
      <c r="C27" s="19">
        <f t="shared" si="5"/>
        <v>43112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43113</v>
      </c>
      <c r="C28" s="19">
        <f t="shared" si="5"/>
        <v>43113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43114</v>
      </c>
      <c r="C29" s="19">
        <f t="shared" si="5"/>
        <v>43114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43115</v>
      </c>
      <c r="C30" s="19">
        <f t="shared" si="5"/>
        <v>43115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43116</v>
      </c>
      <c r="C31" s="19">
        <f t="shared" si="5"/>
        <v>43116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43117</v>
      </c>
      <c r="C32" s="19">
        <f t="shared" si="5"/>
        <v>43117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43118</v>
      </c>
      <c r="C33" s="19">
        <f t="shared" si="5"/>
        <v>43118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43119</v>
      </c>
      <c r="C34" s="19">
        <f t="shared" si="5"/>
        <v>43119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43120</v>
      </c>
      <c r="C35" s="19">
        <f t="shared" si="5"/>
        <v>43120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43121</v>
      </c>
      <c r="C36" s="19">
        <f t="shared" si="5"/>
        <v>43121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43122</v>
      </c>
      <c r="C37" s="19">
        <f t="shared" si="5"/>
        <v>43122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43123</v>
      </c>
      <c r="C38" s="19">
        <f t="shared" si="5"/>
        <v>43123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43124</v>
      </c>
      <c r="C39" s="19">
        <f t="shared" si="5"/>
        <v>43124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43125</v>
      </c>
      <c r="C40" s="19">
        <f t="shared" si="5"/>
        <v>43125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43126</v>
      </c>
      <c r="C41" s="19">
        <f t="shared" si="5"/>
        <v>43126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43127</v>
      </c>
      <c r="C42" s="19">
        <f t="shared" si="5"/>
        <v>43127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43128</v>
      </c>
      <c r="C43" s="19">
        <f t="shared" si="5"/>
        <v>43128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43129</v>
      </c>
      <c r="C44" s="21">
        <f t="shared" si="5"/>
        <v>43129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43130</v>
      </c>
      <c r="C45" s="19">
        <f t="shared" si="5"/>
        <v>43130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>
        <f t="shared" si="7"/>
        <v>43131</v>
      </c>
      <c r="C46" s="23">
        <f t="shared" si="5"/>
        <v>43131</v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20" priority="4">
      <formula>$B44=""</formula>
    </cfRule>
  </conditionalFormatting>
  <conditionalFormatting sqref="F16:F46">
    <cfRule type="expression" dxfId="19" priority="3">
      <formula>AND(G16&gt;TIME(6,0,0),F16&lt;TIME(0,45,0),G16&lt;&gt;"")=TRUE</formula>
    </cfRule>
  </conditionalFormatting>
  <conditionalFormatting sqref="B16:AD46">
    <cfRule type="expression" dxfId="18" priority="5">
      <formula>MATCH($B16,祝日,0)&gt;0</formula>
    </cfRule>
    <cfRule type="expression" dxfId="17" priority="6">
      <formula>WEEKDAY($B16)=1</formula>
    </cfRule>
    <cfRule type="expression" dxfId="16" priority="7">
      <formula>WEEKDAY($B16)=7</formula>
    </cfRule>
  </conditionalFormatting>
  <conditionalFormatting sqref="G16:G46">
    <cfRule type="expression" dxfId="15" priority="2">
      <formula>AND(G16&gt;TIME(7,45,0),G16&lt;&gt;"")</formula>
    </cfRule>
  </conditionalFormatting>
  <conditionalFormatting sqref="H49:W49">
    <cfRule type="expression" dxfId="14" priority="1">
      <formula>H$47=0</formula>
    </cfRule>
  </conditionalFormatting>
  <dataValidations count="2">
    <dataValidation type="list" allowBlank="1" showInputMessage="1" showErrorMessage="1" sqref="P10:R10 T10:V10 H10:J10 L10:N10">
      <formula1>業務区分</formula1>
    </dataValidation>
    <dataValidation allowBlank="1" showInputMessage="1" sqref="H14:J15 L14:N15 P14:R15 T14:V15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colBreaks count="1" manualBreakCount="1">
    <brk id="30" max="48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'1月'!AC3</f>
        <v>○○学専攻</v>
      </c>
      <c r="AD3" s="230"/>
      <c r="AE3" s="34"/>
      <c r="AI3" s="6"/>
    </row>
    <row r="4" spans="2:35" ht="30" customHeight="1">
      <c r="B4" s="229">
        <v>2018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'1月'!AC4</f>
        <v>B7SD9999</v>
      </c>
      <c r="AD4" s="226"/>
      <c r="AE4" s="34"/>
      <c r="AI4" s="6"/>
    </row>
    <row r="5" spans="2:35" ht="30" customHeight="1" thickBot="1">
      <c r="B5" s="225">
        <v>2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'1月'!AC5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'1月'!H10</f>
        <v>業務区分
（要選択）</v>
      </c>
      <c r="I10" s="186"/>
      <c r="J10" s="186"/>
      <c r="K10" s="187"/>
      <c r="L10" s="185" t="str">
        <f>'1月'!L10</f>
        <v>業務区分
（要選択）</v>
      </c>
      <c r="M10" s="186"/>
      <c r="N10" s="186"/>
      <c r="O10" s="187"/>
      <c r="P10" s="185" t="str">
        <f>'1月'!P10</f>
        <v>業務区分
（要選択）</v>
      </c>
      <c r="Q10" s="186"/>
      <c r="R10" s="186"/>
      <c r="S10" s="187"/>
      <c r="T10" s="185" t="str">
        <f>'1月'!T10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'1月'!H11</f>
        <v>（職員番号）</v>
      </c>
      <c r="I11" s="216"/>
      <c r="J11" s="216"/>
      <c r="K11" s="217"/>
      <c r="L11" s="215" t="str">
        <f>'1月'!L11</f>
        <v>（職員番号）</v>
      </c>
      <c r="M11" s="216"/>
      <c r="N11" s="216"/>
      <c r="O11" s="217"/>
      <c r="P11" s="215" t="str">
        <f>'1月'!P11</f>
        <v>（職員番号）</v>
      </c>
      <c r="Q11" s="216"/>
      <c r="R11" s="216"/>
      <c r="S11" s="217"/>
      <c r="T11" s="215" t="str">
        <f>'1月'!T11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'1月'!H12</f>
        <v>（契約始期）</v>
      </c>
      <c r="I12" s="192"/>
      <c r="J12" s="192"/>
      <c r="K12" s="193"/>
      <c r="L12" s="191" t="str">
        <f>'1月'!L12</f>
        <v>（契約始期）</v>
      </c>
      <c r="M12" s="192"/>
      <c r="N12" s="192"/>
      <c r="O12" s="193"/>
      <c r="P12" s="191" t="str">
        <f>'1月'!P12</f>
        <v>（契約始期）</v>
      </c>
      <c r="Q12" s="192"/>
      <c r="R12" s="192"/>
      <c r="S12" s="193"/>
      <c r="T12" s="191" t="str">
        <f>'1月'!T12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'1月'!H13</f>
        <v>（契約終期）</v>
      </c>
      <c r="I13" s="192"/>
      <c r="J13" s="192"/>
      <c r="K13" s="193"/>
      <c r="L13" s="191" t="str">
        <f>'1月'!L13</f>
        <v>（契約終期）</v>
      </c>
      <c r="M13" s="192"/>
      <c r="N13" s="192"/>
      <c r="O13" s="193"/>
      <c r="P13" s="191" t="str">
        <f>'1月'!P13</f>
        <v>（契約終期）</v>
      </c>
      <c r="Q13" s="192"/>
      <c r="R13" s="192"/>
      <c r="S13" s="193"/>
      <c r="T13" s="191" t="str">
        <f>'1月'!T13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'1月'!H14</f>
        <v>TA科目名等
（TA以外は業務内容）</v>
      </c>
      <c r="I14" s="189"/>
      <c r="J14" s="189"/>
      <c r="K14" s="190"/>
      <c r="L14" s="188" t="str">
        <f>'1月'!L14</f>
        <v>TA科目名等
（TA以外は業務内容）</v>
      </c>
      <c r="M14" s="189"/>
      <c r="N14" s="189"/>
      <c r="O14" s="190"/>
      <c r="P14" s="188" t="str">
        <f>'1月'!P14</f>
        <v>TA科目名等
（TA以外は業務内容）</v>
      </c>
      <c r="Q14" s="189"/>
      <c r="R14" s="189"/>
      <c r="S14" s="190"/>
      <c r="T14" s="188" t="str">
        <f>'1月'!T14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43132</v>
      </c>
      <c r="C16" s="19">
        <f>B16</f>
        <v>43132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43133</v>
      </c>
      <c r="C17" s="19">
        <f>B17</f>
        <v>43133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43134</v>
      </c>
      <c r="C18" s="19">
        <f t="shared" ref="C18:C46" si="5">B18</f>
        <v>43134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43135</v>
      </c>
      <c r="C19" s="19">
        <f t="shared" si="5"/>
        <v>43135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43136</v>
      </c>
      <c r="C20" s="19">
        <f t="shared" si="5"/>
        <v>43136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43137</v>
      </c>
      <c r="C21" s="19">
        <f t="shared" si="5"/>
        <v>43137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43138</v>
      </c>
      <c r="C22" s="19">
        <f t="shared" si="5"/>
        <v>43138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43139</v>
      </c>
      <c r="C23" s="19">
        <f t="shared" si="5"/>
        <v>43139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43140</v>
      </c>
      <c r="C24" s="19">
        <f t="shared" si="5"/>
        <v>43140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43141</v>
      </c>
      <c r="C25" s="19">
        <f t="shared" si="5"/>
        <v>43141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43142</v>
      </c>
      <c r="C26" s="19">
        <f t="shared" si="5"/>
        <v>43142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43143</v>
      </c>
      <c r="C27" s="19">
        <f t="shared" si="5"/>
        <v>43143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43144</v>
      </c>
      <c r="C28" s="19">
        <f t="shared" si="5"/>
        <v>43144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43145</v>
      </c>
      <c r="C29" s="19">
        <f t="shared" si="5"/>
        <v>43145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43146</v>
      </c>
      <c r="C30" s="19">
        <f t="shared" si="5"/>
        <v>43146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43147</v>
      </c>
      <c r="C31" s="19">
        <f t="shared" si="5"/>
        <v>43147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43148</v>
      </c>
      <c r="C32" s="19">
        <f t="shared" si="5"/>
        <v>43148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43149</v>
      </c>
      <c r="C33" s="19">
        <f t="shared" si="5"/>
        <v>43149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43150</v>
      </c>
      <c r="C34" s="19">
        <f t="shared" si="5"/>
        <v>43150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43151</v>
      </c>
      <c r="C35" s="19">
        <f t="shared" si="5"/>
        <v>43151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43152</v>
      </c>
      <c r="C36" s="19">
        <f t="shared" si="5"/>
        <v>43152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43153</v>
      </c>
      <c r="C37" s="19">
        <f t="shared" si="5"/>
        <v>43153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43154</v>
      </c>
      <c r="C38" s="19">
        <f t="shared" si="5"/>
        <v>43154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43155</v>
      </c>
      <c r="C39" s="19">
        <f t="shared" si="5"/>
        <v>43155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43156</v>
      </c>
      <c r="C40" s="19">
        <f t="shared" si="5"/>
        <v>43156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43157</v>
      </c>
      <c r="C41" s="19">
        <f t="shared" si="5"/>
        <v>43157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43158</v>
      </c>
      <c r="C42" s="19">
        <f t="shared" si="5"/>
        <v>43158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43159</v>
      </c>
      <c r="C43" s="19">
        <f t="shared" si="5"/>
        <v>43159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 t="str">
        <f>IF(B43="","",IF(DAY(B43+1)=1,"",B43+1))</f>
        <v/>
      </c>
      <c r="C44" s="21" t="str">
        <f t="shared" si="5"/>
        <v/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 t="str">
        <f t="shared" ref="B45:B46" si="7">IF(B44="","",IF(DAY(B44+1)=1,"",B44+1))</f>
        <v/>
      </c>
      <c r="C45" s="19" t="str">
        <f t="shared" si="5"/>
        <v/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 t="str">
        <f t="shared" si="7"/>
        <v/>
      </c>
      <c r="C46" s="23" t="str">
        <f t="shared" si="5"/>
        <v/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13" priority="4">
      <formula>$B44=""</formula>
    </cfRule>
  </conditionalFormatting>
  <conditionalFormatting sqref="F16:F46">
    <cfRule type="expression" dxfId="12" priority="3">
      <formula>AND(G16&gt;TIME(6,0,0),F16&lt;TIME(0,45,0),G16&lt;&gt;"")=TRUE</formula>
    </cfRule>
  </conditionalFormatting>
  <conditionalFormatting sqref="B16:AD46">
    <cfRule type="expression" dxfId="11" priority="5">
      <formula>MATCH($B16,祝日,0)&gt;0</formula>
    </cfRule>
    <cfRule type="expression" dxfId="10" priority="6">
      <formula>WEEKDAY($B16)=1</formula>
    </cfRule>
    <cfRule type="expression" dxfId="9" priority="7">
      <formula>WEEKDAY($B16)=7</formula>
    </cfRule>
  </conditionalFormatting>
  <conditionalFormatting sqref="G16:G46">
    <cfRule type="expression" dxfId="8" priority="2">
      <formula>AND(G16&gt;TIME(7,45,0),G16&lt;&gt;"")</formula>
    </cfRule>
  </conditionalFormatting>
  <conditionalFormatting sqref="H49:W49">
    <cfRule type="expression" dxfId="7" priority="1">
      <formula>H$47=0</formula>
    </cfRule>
  </conditionalFormatting>
  <dataValidations count="2">
    <dataValidation allowBlank="1" showInputMessage="1" sqref="H14:J15 L14:N15 P14:R15 T14:V15"/>
    <dataValidation type="list" allowBlank="1" showInputMessage="1" showErrorMessage="1" sqref="P10:R10 T10:V10 H10:J10 L10:N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'2月'!AC3</f>
        <v>○○学専攻</v>
      </c>
      <c r="AD3" s="230"/>
      <c r="AE3" s="34"/>
      <c r="AI3" s="6"/>
    </row>
    <row r="4" spans="2:35" ht="30" customHeight="1">
      <c r="B4" s="229">
        <v>2018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'2月'!AC4</f>
        <v>B7SD9999</v>
      </c>
      <c r="AD4" s="226"/>
      <c r="AE4" s="34"/>
      <c r="AI4" s="6"/>
    </row>
    <row r="5" spans="2:35" ht="30" customHeight="1" thickBot="1">
      <c r="B5" s="225">
        <v>3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'2月'!AC5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'2月'!H10</f>
        <v>業務区分
（要選択）</v>
      </c>
      <c r="I10" s="186"/>
      <c r="J10" s="186"/>
      <c r="K10" s="187"/>
      <c r="L10" s="185" t="str">
        <f>'2月'!L10</f>
        <v>業務区分
（要選択）</v>
      </c>
      <c r="M10" s="186"/>
      <c r="N10" s="186"/>
      <c r="O10" s="187"/>
      <c r="P10" s="185" t="str">
        <f>'2月'!P10</f>
        <v>業務区分
（要選択）</v>
      </c>
      <c r="Q10" s="186"/>
      <c r="R10" s="186"/>
      <c r="S10" s="187"/>
      <c r="T10" s="185" t="str">
        <f>'2月'!T10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'2月'!H11</f>
        <v>（職員番号）</v>
      </c>
      <c r="I11" s="216"/>
      <c r="J11" s="216"/>
      <c r="K11" s="217"/>
      <c r="L11" s="215" t="str">
        <f>'2月'!L11</f>
        <v>（職員番号）</v>
      </c>
      <c r="M11" s="216"/>
      <c r="N11" s="216"/>
      <c r="O11" s="217"/>
      <c r="P11" s="215" t="str">
        <f>'2月'!P11</f>
        <v>（職員番号）</v>
      </c>
      <c r="Q11" s="216"/>
      <c r="R11" s="216"/>
      <c r="S11" s="217"/>
      <c r="T11" s="215" t="str">
        <f>'2月'!T11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'2月'!H12</f>
        <v>（契約始期）</v>
      </c>
      <c r="I12" s="192"/>
      <c r="J12" s="192"/>
      <c r="K12" s="193"/>
      <c r="L12" s="191" t="str">
        <f>'2月'!L12</f>
        <v>（契約始期）</v>
      </c>
      <c r="M12" s="192"/>
      <c r="N12" s="192"/>
      <c r="O12" s="193"/>
      <c r="P12" s="191" t="str">
        <f>'2月'!P12</f>
        <v>（契約始期）</v>
      </c>
      <c r="Q12" s="192"/>
      <c r="R12" s="192"/>
      <c r="S12" s="193"/>
      <c r="T12" s="191" t="str">
        <f>'2月'!T12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'2月'!H13</f>
        <v>（契約終期）</v>
      </c>
      <c r="I13" s="192"/>
      <c r="J13" s="192"/>
      <c r="K13" s="193"/>
      <c r="L13" s="191" t="str">
        <f>'2月'!L13</f>
        <v>（契約終期）</v>
      </c>
      <c r="M13" s="192"/>
      <c r="N13" s="192"/>
      <c r="O13" s="193"/>
      <c r="P13" s="191" t="str">
        <f>'2月'!P13</f>
        <v>（契約終期）</v>
      </c>
      <c r="Q13" s="192"/>
      <c r="R13" s="192"/>
      <c r="S13" s="193"/>
      <c r="T13" s="191" t="str">
        <f>'2月'!T13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'2月'!H14</f>
        <v>TA科目名等
（TA以外は業務内容）</v>
      </c>
      <c r="I14" s="189"/>
      <c r="J14" s="189"/>
      <c r="K14" s="190"/>
      <c r="L14" s="188" t="str">
        <f>'2月'!L14</f>
        <v>TA科目名等
（TA以外は業務内容）</v>
      </c>
      <c r="M14" s="189"/>
      <c r="N14" s="189"/>
      <c r="O14" s="190"/>
      <c r="P14" s="188" t="str">
        <f>'2月'!P14</f>
        <v>TA科目名等
（TA以外は業務内容）</v>
      </c>
      <c r="Q14" s="189"/>
      <c r="R14" s="189"/>
      <c r="S14" s="190"/>
      <c r="T14" s="188" t="str">
        <f>'2月'!T14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43160</v>
      </c>
      <c r="C16" s="19">
        <f>B16</f>
        <v>43160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43161</v>
      </c>
      <c r="C17" s="19">
        <f>B17</f>
        <v>43161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43162</v>
      </c>
      <c r="C18" s="19">
        <f t="shared" ref="C18:C46" si="5">B18</f>
        <v>43162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43163</v>
      </c>
      <c r="C19" s="19">
        <f t="shared" si="5"/>
        <v>43163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43164</v>
      </c>
      <c r="C20" s="19">
        <f t="shared" si="5"/>
        <v>43164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43165</v>
      </c>
      <c r="C21" s="19">
        <f t="shared" si="5"/>
        <v>43165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43166</v>
      </c>
      <c r="C22" s="19">
        <f t="shared" si="5"/>
        <v>43166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43167</v>
      </c>
      <c r="C23" s="19">
        <f t="shared" si="5"/>
        <v>43167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43168</v>
      </c>
      <c r="C24" s="19">
        <f t="shared" si="5"/>
        <v>43168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43169</v>
      </c>
      <c r="C25" s="19">
        <f t="shared" si="5"/>
        <v>43169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43170</v>
      </c>
      <c r="C26" s="19">
        <f t="shared" si="5"/>
        <v>43170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43171</v>
      </c>
      <c r="C27" s="19">
        <f t="shared" si="5"/>
        <v>43171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43172</v>
      </c>
      <c r="C28" s="19">
        <f t="shared" si="5"/>
        <v>43172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43173</v>
      </c>
      <c r="C29" s="19">
        <f t="shared" si="5"/>
        <v>43173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43174</v>
      </c>
      <c r="C30" s="19">
        <f t="shared" si="5"/>
        <v>43174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43175</v>
      </c>
      <c r="C31" s="19">
        <f t="shared" si="5"/>
        <v>43175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43176</v>
      </c>
      <c r="C32" s="19">
        <f t="shared" si="5"/>
        <v>43176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43177</v>
      </c>
      <c r="C33" s="19">
        <f t="shared" si="5"/>
        <v>43177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43178</v>
      </c>
      <c r="C34" s="19">
        <f t="shared" si="5"/>
        <v>43178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43179</v>
      </c>
      <c r="C35" s="19">
        <f t="shared" si="5"/>
        <v>43179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43180</v>
      </c>
      <c r="C36" s="19">
        <f t="shared" si="5"/>
        <v>43180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43181</v>
      </c>
      <c r="C37" s="19">
        <f t="shared" si="5"/>
        <v>43181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43182</v>
      </c>
      <c r="C38" s="19">
        <f t="shared" si="5"/>
        <v>43182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43183</v>
      </c>
      <c r="C39" s="19">
        <f t="shared" si="5"/>
        <v>43183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43184</v>
      </c>
      <c r="C40" s="19">
        <f t="shared" si="5"/>
        <v>43184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43185</v>
      </c>
      <c r="C41" s="19">
        <f t="shared" si="5"/>
        <v>43185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43186</v>
      </c>
      <c r="C42" s="19">
        <f t="shared" si="5"/>
        <v>43186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43187</v>
      </c>
      <c r="C43" s="19">
        <f t="shared" si="5"/>
        <v>43187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43188</v>
      </c>
      <c r="C44" s="21">
        <f t="shared" si="5"/>
        <v>43188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43189</v>
      </c>
      <c r="C45" s="19">
        <f t="shared" si="5"/>
        <v>43189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>
        <f t="shared" si="7"/>
        <v>43190</v>
      </c>
      <c r="C46" s="23">
        <f t="shared" si="5"/>
        <v>43190</v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6" priority="4">
      <formula>$B44=""</formula>
    </cfRule>
  </conditionalFormatting>
  <conditionalFormatting sqref="F16:F46">
    <cfRule type="expression" dxfId="5" priority="3">
      <formula>AND(G16&gt;TIME(6,0,0),F16&lt;TIME(0,45,0),G16&lt;&gt;"")=TRUE</formula>
    </cfRule>
  </conditionalFormatting>
  <conditionalFormatting sqref="B16:AD46">
    <cfRule type="expression" dxfId="4" priority="5">
      <formula>MATCH($B16,祝日,0)&gt;0</formula>
    </cfRule>
    <cfRule type="expression" dxfId="3" priority="6">
      <formula>WEEKDAY($B16)=1</formula>
    </cfRule>
    <cfRule type="expression" dxfId="2" priority="7">
      <formula>WEEKDAY($B16)=7</formula>
    </cfRule>
  </conditionalFormatting>
  <conditionalFormatting sqref="G16:G46">
    <cfRule type="expression" dxfId="1" priority="2">
      <formula>AND(G16&gt;TIME(7,45,0),G16&lt;&gt;"")</formula>
    </cfRule>
  </conditionalFormatting>
  <conditionalFormatting sqref="H49:W49">
    <cfRule type="expression" dxfId="0" priority="1">
      <formula>H$47=0</formula>
    </cfRule>
  </conditionalFormatting>
  <dataValidations count="2">
    <dataValidation type="list" allowBlank="1" showInputMessage="1" showErrorMessage="1" sqref="P10:R10 T10:V10 H10:J10 L10:N10">
      <formula1>業務区分</formula1>
    </dataValidation>
    <dataValidation allowBlank="1" showInputMessage="1" sqref="H14:J15 L14:N15 P14:R15 T14:V15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D10" sqref="D10"/>
    </sheetView>
  </sheetViews>
  <sheetFormatPr defaultRowHeight="13.5"/>
  <cols>
    <col min="1" max="1" width="10.125" style="16" bestFit="1" customWidth="1"/>
    <col min="2" max="2" width="12.875" style="16" bestFit="1" customWidth="1"/>
    <col min="3" max="3" width="11.625" style="16" bestFit="1" customWidth="1"/>
    <col min="4" max="4" width="40.5" style="16" bestFit="1" customWidth="1"/>
    <col min="5" max="5" width="11.625" style="16" bestFit="1" customWidth="1"/>
    <col min="6" max="6" width="12.875" style="16" bestFit="1" customWidth="1"/>
    <col min="7" max="7" width="11.625" style="16" bestFit="1" customWidth="1"/>
    <col min="8" max="8" width="12.875" style="16" bestFit="1" customWidth="1"/>
    <col min="9" max="9" width="11.625" style="16" bestFit="1" customWidth="1"/>
    <col min="10" max="10" width="12.875" style="16" bestFit="1" customWidth="1"/>
    <col min="11" max="11" width="11.625" style="16" bestFit="1" customWidth="1"/>
    <col min="12" max="12" width="12.875" style="16" bestFit="1" customWidth="1"/>
    <col min="13" max="16384" width="9" style="16"/>
  </cols>
  <sheetData>
    <row r="1" spans="1:5">
      <c r="A1" s="26">
        <v>42854</v>
      </c>
      <c r="B1" s="16" t="s">
        <v>7</v>
      </c>
    </row>
    <row r="2" spans="1:5">
      <c r="A2" s="26">
        <v>42858</v>
      </c>
      <c r="B2" s="16" t="s">
        <v>8</v>
      </c>
      <c r="D2" s="29" t="s">
        <v>100</v>
      </c>
      <c r="E2" s="16" t="s">
        <v>37</v>
      </c>
    </row>
    <row r="3" spans="1:5">
      <c r="A3" s="26">
        <v>42859</v>
      </c>
      <c r="B3" s="16" t="s">
        <v>9</v>
      </c>
      <c r="D3" s="29" t="s">
        <v>101</v>
      </c>
      <c r="E3" s="16" t="s">
        <v>38</v>
      </c>
    </row>
    <row r="4" spans="1:5">
      <c r="A4" s="26">
        <v>42860</v>
      </c>
      <c r="B4" s="16" t="s">
        <v>10</v>
      </c>
      <c r="D4" s="29" t="s">
        <v>30</v>
      </c>
      <c r="E4" s="16" t="s">
        <v>39</v>
      </c>
    </row>
    <row r="5" spans="1:5">
      <c r="A5" s="26">
        <v>42933</v>
      </c>
      <c r="B5" s="16" t="s">
        <v>12</v>
      </c>
      <c r="D5" s="29" t="s">
        <v>105</v>
      </c>
      <c r="E5" s="16" t="s">
        <v>40</v>
      </c>
    </row>
    <row r="6" spans="1:5">
      <c r="A6" s="26">
        <v>42958</v>
      </c>
      <c r="B6" s="16" t="s">
        <v>25</v>
      </c>
      <c r="D6" s="29" t="s">
        <v>31</v>
      </c>
      <c r="E6" s="16" t="s">
        <v>41</v>
      </c>
    </row>
    <row r="7" spans="1:5">
      <c r="A7" s="26">
        <v>42996</v>
      </c>
      <c r="B7" s="16" t="s">
        <v>13</v>
      </c>
      <c r="D7" s="29" t="s">
        <v>102</v>
      </c>
      <c r="E7" s="16" t="s">
        <v>42</v>
      </c>
    </row>
    <row r="8" spans="1:5">
      <c r="A8" s="26">
        <v>43001</v>
      </c>
      <c r="B8" s="16" t="s">
        <v>14</v>
      </c>
      <c r="D8" s="29" t="s">
        <v>103</v>
      </c>
      <c r="E8" s="16" t="s">
        <v>43</v>
      </c>
    </row>
    <row r="9" spans="1:5">
      <c r="A9" s="26">
        <v>43017</v>
      </c>
      <c r="B9" s="16" t="s">
        <v>15</v>
      </c>
      <c r="D9" s="29" t="s">
        <v>104</v>
      </c>
      <c r="E9" s="16" t="s">
        <v>46</v>
      </c>
    </row>
    <row r="10" spans="1:5">
      <c r="A10" s="26">
        <v>43042</v>
      </c>
      <c r="B10" s="16" t="s">
        <v>16</v>
      </c>
      <c r="D10" s="29" t="s">
        <v>108</v>
      </c>
      <c r="E10" s="16" t="s">
        <v>47</v>
      </c>
    </row>
    <row r="11" spans="1:5">
      <c r="A11" s="26">
        <v>43062</v>
      </c>
      <c r="B11" s="16" t="s">
        <v>17</v>
      </c>
      <c r="D11" s="29" t="s">
        <v>107</v>
      </c>
      <c r="E11" s="16" t="s">
        <v>44</v>
      </c>
    </row>
    <row r="12" spans="1:5">
      <c r="A12" s="26">
        <v>43092</v>
      </c>
      <c r="B12" s="16" t="s">
        <v>18</v>
      </c>
      <c r="D12" s="29" t="s">
        <v>34</v>
      </c>
      <c r="E12" s="16" t="s">
        <v>45</v>
      </c>
    </row>
    <row r="13" spans="1:5">
      <c r="A13" s="26">
        <v>43098</v>
      </c>
    </row>
    <row r="14" spans="1:5">
      <c r="A14" s="26">
        <v>43099</v>
      </c>
    </row>
    <row r="15" spans="1:5">
      <c r="A15" s="26">
        <v>43100</v>
      </c>
    </row>
    <row r="16" spans="1:5">
      <c r="A16" s="26">
        <v>43101</v>
      </c>
      <c r="B16" s="16" t="s">
        <v>19</v>
      </c>
    </row>
    <row r="17" spans="1:2">
      <c r="A17" s="26">
        <v>43102</v>
      </c>
    </row>
    <row r="18" spans="1:2">
      <c r="A18" s="26">
        <v>43103</v>
      </c>
    </row>
    <row r="19" spans="1:2">
      <c r="A19" s="26">
        <v>43108</v>
      </c>
      <c r="B19" s="16" t="s">
        <v>20</v>
      </c>
    </row>
    <row r="20" spans="1:2">
      <c r="A20" s="26">
        <v>43142</v>
      </c>
      <c r="B20" s="16" t="s">
        <v>21</v>
      </c>
    </row>
    <row r="21" spans="1:2">
      <c r="A21" s="26">
        <v>43143</v>
      </c>
      <c r="B21" s="16" t="s">
        <v>11</v>
      </c>
    </row>
    <row r="22" spans="1:2">
      <c r="A22" s="26">
        <v>43180</v>
      </c>
      <c r="B22" s="16" t="s">
        <v>22</v>
      </c>
    </row>
    <row r="23" spans="1:2">
      <c r="A23" s="26">
        <v>43219</v>
      </c>
      <c r="B23" s="16" t="s">
        <v>7</v>
      </c>
    </row>
    <row r="24" spans="1:2">
      <c r="A24" s="26">
        <v>43220</v>
      </c>
      <c r="B24" s="16" t="s">
        <v>11</v>
      </c>
    </row>
    <row r="25" spans="1:2">
      <c r="A25" s="26">
        <v>43223</v>
      </c>
      <c r="B25" s="16" t="s">
        <v>8</v>
      </c>
    </row>
    <row r="26" spans="1:2">
      <c r="A26" s="26">
        <v>43224</v>
      </c>
      <c r="B26" s="16" t="s">
        <v>9</v>
      </c>
    </row>
    <row r="27" spans="1:2">
      <c r="A27" s="26">
        <v>43225</v>
      </c>
      <c r="B27" s="16" t="s">
        <v>10</v>
      </c>
    </row>
    <row r="28" spans="1:2">
      <c r="A28" s="26">
        <v>43297</v>
      </c>
      <c r="B28" s="16" t="s">
        <v>12</v>
      </c>
    </row>
    <row r="29" spans="1:2">
      <c r="A29" s="26">
        <v>43323</v>
      </c>
      <c r="B29" s="16" t="s">
        <v>25</v>
      </c>
    </row>
    <row r="30" spans="1:2">
      <c r="A30" s="26">
        <v>43360</v>
      </c>
      <c r="B30" s="16" t="s">
        <v>13</v>
      </c>
    </row>
    <row r="31" spans="1:2">
      <c r="A31" s="26">
        <v>43366</v>
      </c>
      <c r="B31" s="16" t="s">
        <v>14</v>
      </c>
    </row>
    <row r="32" spans="1:2">
      <c r="A32" s="26">
        <v>43367</v>
      </c>
      <c r="B32" s="16" t="s">
        <v>11</v>
      </c>
    </row>
    <row r="33" spans="1:2">
      <c r="A33" s="26">
        <v>43381</v>
      </c>
      <c r="B33" s="16" t="s">
        <v>15</v>
      </c>
    </row>
    <row r="34" spans="1:2">
      <c r="A34" s="26">
        <v>43407</v>
      </c>
      <c r="B34" s="16" t="s">
        <v>16</v>
      </c>
    </row>
    <row r="35" spans="1:2">
      <c r="A35" s="26">
        <v>43427</v>
      </c>
      <c r="B35" s="16" t="s">
        <v>17</v>
      </c>
    </row>
    <row r="36" spans="1:2">
      <c r="A36" s="26">
        <v>43457</v>
      </c>
      <c r="B36" s="16" t="s">
        <v>18</v>
      </c>
    </row>
    <row r="37" spans="1:2">
      <c r="A37" s="26">
        <v>43458</v>
      </c>
      <c r="B37" s="16" t="s">
        <v>11</v>
      </c>
    </row>
    <row r="38" spans="1:2">
      <c r="A38" s="26">
        <v>43463</v>
      </c>
    </row>
    <row r="39" spans="1:2">
      <c r="A39" s="26">
        <v>43464</v>
      </c>
    </row>
    <row r="40" spans="1:2">
      <c r="A40" s="26">
        <v>43465</v>
      </c>
    </row>
    <row r="41" spans="1:2">
      <c r="A41" s="26">
        <v>43466</v>
      </c>
      <c r="B41" s="16" t="s">
        <v>19</v>
      </c>
    </row>
    <row r="42" spans="1:2">
      <c r="A42" s="26">
        <v>43467</v>
      </c>
    </row>
    <row r="43" spans="1:2">
      <c r="A43" s="26">
        <v>43468</v>
      </c>
    </row>
    <row r="44" spans="1:2">
      <c r="A44" s="26">
        <v>43479</v>
      </c>
      <c r="B44" s="16" t="s">
        <v>20</v>
      </c>
    </row>
    <row r="45" spans="1:2">
      <c r="A45" s="26">
        <v>43507</v>
      </c>
      <c r="B45" s="16" t="s">
        <v>21</v>
      </c>
    </row>
    <row r="46" spans="1:2">
      <c r="A46" s="26">
        <v>43545</v>
      </c>
      <c r="B46" s="16" t="s">
        <v>22</v>
      </c>
    </row>
    <row r="47" spans="1:2">
      <c r="A47" s="26">
        <v>43584</v>
      </c>
      <c r="B47" s="16" t="s">
        <v>7</v>
      </c>
    </row>
    <row r="48" spans="1:2">
      <c r="A48" s="26">
        <v>43588</v>
      </c>
      <c r="B48" s="16" t="s">
        <v>8</v>
      </c>
    </row>
    <row r="49" spans="1:2">
      <c r="A49" s="26">
        <v>43589</v>
      </c>
      <c r="B49" s="16" t="s">
        <v>9</v>
      </c>
    </row>
    <row r="50" spans="1:2">
      <c r="A50" s="26">
        <v>43590</v>
      </c>
      <c r="B50" s="16" t="s">
        <v>10</v>
      </c>
    </row>
    <row r="51" spans="1:2">
      <c r="A51" s="26">
        <v>43591</v>
      </c>
      <c r="B51" s="16" t="s">
        <v>11</v>
      </c>
    </row>
    <row r="52" spans="1:2">
      <c r="A52" s="26">
        <v>43661</v>
      </c>
      <c r="B52" s="16" t="s">
        <v>12</v>
      </c>
    </row>
    <row r="53" spans="1:2">
      <c r="A53" s="26">
        <v>43688</v>
      </c>
      <c r="B53" s="16" t="s">
        <v>25</v>
      </c>
    </row>
    <row r="54" spans="1:2">
      <c r="A54" s="26">
        <v>43724</v>
      </c>
      <c r="B54" s="16" t="s">
        <v>13</v>
      </c>
    </row>
    <row r="55" spans="1:2">
      <c r="A55" s="26">
        <v>43731</v>
      </c>
      <c r="B55" s="16" t="s">
        <v>14</v>
      </c>
    </row>
    <row r="56" spans="1:2">
      <c r="A56" s="26">
        <v>43752</v>
      </c>
      <c r="B56" s="16" t="s">
        <v>15</v>
      </c>
    </row>
    <row r="57" spans="1:2">
      <c r="A57" s="26">
        <v>43772</v>
      </c>
      <c r="B57" s="16" t="s">
        <v>16</v>
      </c>
    </row>
    <row r="58" spans="1:2">
      <c r="A58" s="26">
        <v>43773</v>
      </c>
      <c r="B58" s="16" t="s">
        <v>11</v>
      </c>
    </row>
    <row r="59" spans="1:2">
      <c r="A59" s="26">
        <v>43792</v>
      </c>
      <c r="B59" s="16" t="s">
        <v>17</v>
      </c>
    </row>
    <row r="60" spans="1:2">
      <c r="A60" s="26">
        <v>43822</v>
      </c>
      <c r="B60" s="16" t="s">
        <v>18</v>
      </c>
    </row>
    <row r="61" spans="1:2">
      <c r="A61" s="26">
        <v>43828</v>
      </c>
    </row>
    <row r="62" spans="1:2">
      <c r="A62" s="26">
        <v>43829</v>
      </c>
    </row>
    <row r="63" spans="1:2">
      <c r="A63" s="26">
        <v>43830</v>
      </c>
    </row>
    <row r="64" spans="1:2">
      <c r="A64" s="26">
        <v>43831</v>
      </c>
      <c r="B64" s="16" t="s">
        <v>19</v>
      </c>
    </row>
    <row r="65" spans="1:2">
      <c r="A65" s="26">
        <v>43832</v>
      </c>
    </row>
    <row r="66" spans="1:2">
      <c r="A66" s="26">
        <v>43833</v>
      </c>
    </row>
    <row r="67" spans="1:2">
      <c r="A67" s="26">
        <v>43843</v>
      </c>
      <c r="B67" s="16" t="s">
        <v>20</v>
      </c>
    </row>
    <row r="68" spans="1:2">
      <c r="A68" s="26">
        <v>43872</v>
      </c>
      <c r="B68" s="16" t="s">
        <v>21</v>
      </c>
    </row>
    <row r="69" spans="1:2">
      <c r="A69" s="26">
        <v>43910</v>
      </c>
      <c r="B69" s="16" t="s">
        <v>22</v>
      </c>
    </row>
    <row r="70" spans="1:2">
      <c r="A70" s="26">
        <v>43950</v>
      </c>
      <c r="B70" s="16" t="s">
        <v>7</v>
      </c>
    </row>
    <row r="71" spans="1:2">
      <c r="A71" s="26">
        <v>43954</v>
      </c>
      <c r="B71" s="16" t="s">
        <v>8</v>
      </c>
    </row>
    <row r="72" spans="1:2">
      <c r="A72" s="26">
        <v>43955</v>
      </c>
      <c r="B72" s="16" t="s">
        <v>9</v>
      </c>
    </row>
    <row r="73" spans="1:2">
      <c r="A73" s="26">
        <v>43956</v>
      </c>
      <c r="B73" s="16" t="s">
        <v>10</v>
      </c>
    </row>
    <row r="74" spans="1:2">
      <c r="A74" s="26">
        <v>43957</v>
      </c>
      <c r="B74" s="16" t="s">
        <v>11</v>
      </c>
    </row>
    <row r="75" spans="1:2">
      <c r="A75" s="26">
        <v>44032</v>
      </c>
      <c r="B75" s="16" t="s">
        <v>12</v>
      </c>
    </row>
    <row r="76" spans="1:2">
      <c r="A76" s="26">
        <v>44054</v>
      </c>
      <c r="B76" s="16" t="s">
        <v>25</v>
      </c>
    </row>
    <row r="77" spans="1:2">
      <c r="A77" s="26">
        <v>44095</v>
      </c>
      <c r="B77" s="16" t="s">
        <v>13</v>
      </c>
    </row>
    <row r="78" spans="1:2">
      <c r="A78" s="26">
        <v>44096</v>
      </c>
      <c r="B78" s="16" t="s">
        <v>14</v>
      </c>
    </row>
    <row r="79" spans="1:2">
      <c r="A79" s="26">
        <v>44116</v>
      </c>
      <c r="B79" s="16" t="s">
        <v>15</v>
      </c>
    </row>
    <row r="80" spans="1:2">
      <c r="A80" s="26">
        <v>44138</v>
      </c>
      <c r="B80" s="16" t="s">
        <v>16</v>
      </c>
    </row>
    <row r="81" spans="1:2">
      <c r="A81" s="26">
        <v>44158</v>
      </c>
      <c r="B81" s="16" t="s">
        <v>17</v>
      </c>
    </row>
    <row r="82" spans="1:2">
      <c r="A82" s="26">
        <v>44188</v>
      </c>
      <c r="B82" s="16" t="s">
        <v>18</v>
      </c>
    </row>
    <row r="83" spans="1:2">
      <c r="A83" s="26">
        <v>44194</v>
      </c>
    </row>
    <row r="84" spans="1:2">
      <c r="A84" s="26">
        <v>44195</v>
      </c>
    </row>
    <row r="85" spans="1:2">
      <c r="A85" s="26">
        <v>44196</v>
      </c>
    </row>
    <row r="86" spans="1:2">
      <c r="A86" s="26">
        <v>44197</v>
      </c>
      <c r="B86" s="16" t="s">
        <v>19</v>
      </c>
    </row>
    <row r="87" spans="1:2">
      <c r="A87" s="26">
        <v>44198</v>
      </c>
    </row>
    <row r="88" spans="1:2">
      <c r="A88" s="26">
        <v>44199</v>
      </c>
    </row>
    <row r="89" spans="1:2">
      <c r="A89" s="26">
        <v>44207</v>
      </c>
      <c r="B89" s="16" t="s">
        <v>20</v>
      </c>
    </row>
    <row r="90" spans="1:2">
      <c r="A90" s="26">
        <v>44238</v>
      </c>
      <c r="B90" s="16" t="s">
        <v>21</v>
      </c>
    </row>
    <row r="91" spans="1:2">
      <c r="A91" s="26">
        <v>44275</v>
      </c>
      <c r="B91" s="16" t="s">
        <v>22</v>
      </c>
    </row>
    <row r="92" spans="1:2">
      <c r="A92" s="26">
        <v>44315</v>
      </c>
      <c r="B92" s="16" t="s">
        <v>7</v>
      </c>
    </row>
    <row r="93" spans="1:2">
      <c r="A93" s="26">
        <v>44319</v>
      </c>
      <c r="B93" s="16" t="s">
        <v>8</v>
      </c>
    </row>
    <row r="94" spans="1:2">
      <c r="A94" s="26">
        <v>44320</v>
      </c>
      <c r="B94" s="16" t="s">
        <v>9</v>
      </c>
    </row>
    <row r="95" spans="1:2">
      <c r="A95" s="26">
        <v>44321</v>
      </c>
      <c r="B95" s="16" t="s">
        <v>10</v>
      </c>
    </row>
    <row r="96" spans="1:2">
      <c r="A96" s="26">
        <v>44396</v>
      </c>
      <c r="B96" s="16" t="s">
        <v>12</v>
      </c>
    </row>
    <row r="97" spans="1:2">
      <c r="A97" s="26">
        <v>44419</v>
      </c>
      <c r="B97" s="16" t="s">
        <v>25</v>
      </c>
    </row>
    <row r="98" spans="1:2">
      <c r="A98" s="26">
        <v>44459</v>
      </c>
      <c r="B98" s="16" t="s">
        <v>13</v>
      </c>
    </row>
    <row r="99" spans="1:2">
      <c r="A99" s="26">
        <v>44462</v>
      </c>
      <c r="B99" s="16" t="s">
        <v>14</v>
      </c>
    </row>
    <row r="100" spans="1:2">
      <c r="A100" s="26">
        <v>44480</v>
      </c>
      <c r="B100" s="16" t="s">
        <v>15</v>
      </c>
    </row>
    <row r="101" spans="1:2">
      <c r="A101" s="26">
        <v>44503</v>
      </c>
      <c r="B101" s="16" t="s">
        <v>16</v>
      </c>
    </row>
    <row r="102" spans="1:2">
      <c r="A102" s="26">
        <v>44523</v>
      </c>
      <c r="B102" s="16" t="s">
        <v>17</v>
      </c>
    </row>
    <row r="103" spans="1:2">
      <c r="A103" s="26">
        <v>44553</v>
      </c>
      <c r="B103" s="16" t="s">
        <v>18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9" zoomScaleNormal="100" zoomScaleSheetLayoutView="100" workbookViewId="0">
      <selection activeCell="H34" sqref="H34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customWidth="1" outlineLevel="1"/>
    <col min="15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">
        <v>53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">
        <v>52</v>
      </c>
      <c r="AD4" s="226"/>
      <c r="AE4" s="34"/>
      <c r="AI4" s="6"/>
    </row>
    <row r="5" spans="2:35" ht="30" customHeight="1" thickBot="1">
      <c r="B5" s="225">
        <v>4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">
        <v>24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">
        <v>100</v>
      </c>
      <c r="I10" s="186"/>
      <c r="J10" s="186"/>
      <c r="K10" s="187"/>
      <c r="L10" s="185" t="s">
        <v>106</v>
      </c>
      <c r="M10" s="186"/>
      <c r="N10" s="186"/>
      <c r="O10" s="187"/>
      <c r="P10" s="185" t="s">
        <v>57</v>
      </c>
      <c r="Q10" s="186"/>
      <c r="R10" s="186"/>
      <c r="S10" s="187"/>
      <c r="T10" s="185" t="s">
        <v>103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">
        <v>83</v>
      </c>
      <c r="I11" s="216"/>
      <c r="J11" s="216"/>
      <c r="K11" s="217"/>
      <c r="L11" s="215" t="s">
        <v>84</v>
      </c>
      <c r="M11" s="216"/>
      <c r="N11" s="216"/>
      <c r="O11" s="217"/>
      <c r="P11" s="215" t="s">
        <v>85</v>
      </c>
      <c r="Q11" s="216"/>
      <c r="R11" s="216"/>
      <c r="S11" s="217"/>
      <c r="T11" s="215" t="s">
        <v>86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>
        <v>42832</v>
      </c>
      <c r="I12" s="192"/>
      <c r="J12" s="192"/>
      <c r="K12" s="193"/>
      <c r="L12" s="191">
        <v>42826</v>
      </c>
      <c r="M12" s="192"/>
      <c r="N12" s="192"/>
      <c r="O12" s="193"/>
      <c r="P12" s="191">
        <v>42840</v>
      </c>
      <c r="Q12" s="192"/>
      <c r="R12" s="192"/>
      <c r="S12" s="193"/>
      <c r="T12" s="191">
        <v>42826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>
        <v>43008</v>
      </c>
      <c r="I13" s="192"/>
      <c r="J13" s="192"/>
      <c r="K13" s="193"/>
      <c r="L13" s="191">
        <v>43186</v>
      </c>
      <c r="M13" s="192"/>
      <c r="N13" s="192"/>
      <c r="O13" s="193"/>
      <c r="P13" s="191">
        <v>42916</v>
      </c>
      <c r="Q13" s="192"/>
      <c r="R13" s="192"/>
      <c r="S13" s="193"/>
      <c r="T13" s="191">
        <v>43159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">
        <v>56</v>
      </c>
      <c r="I14" s="189"/>
      <c r="J14" s="189"/>
      <c r="K14" s="190"/>
      <c r="L14" s="188" t="s">
        <v>60</v>
      </c>
      <c r="M14" s="189"/>
      <c r="N14" s="189"/>
      <c r="O14" s="190"/>
      <c r="P14" s="188" t="s">
        <v>58</v>
      </c>
      <c r="Q14" s="189"/>
      <c r="R14" s="189"/>
      <c r="S14" s="190"/>
      <c r="T14" s="188" t="s">
        <v>59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42826</v>
      </c>
      <c r="C16" s="19">
        <f>B16</f>
        <v>42826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42827</v>
      </c>
      <c r="C17" s="19">
        <f>B17</f>
        <v>42827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42828</v>
      </c>
      <c r="C18" s="19">
        <f t="shared" ref="C18:C46" si="5">B18</f>
        <v>42828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42829</v>
      </c>
      <c r="C19" s="19">
        <f t="shared" si="5"/>
        <v>42829</v>
      </c>
      <c r="D19" s="36">
        <f t="shared" si="0"/>
        <v>0.375</v>
      </c>
      <c r="E19" s="37">
        <f t="shared" si="1"/>
        <v>0.67708333333333337</v>
      </c>
      <c r="F19" s="37">
        <f t="shared" si="2"/>
        <v>3.125E-2</v>
      </c>
      <c r="G19" s="30">
        <f t="shared" si="3"/>
        <v>0.27083333333333337</v>
      </c>
      <c r="H19" s="46">
        <v>0.375</v>
      </c>
      <c r="I19" s="91"/>
      <c r="J19" s="91"/>
      <c r="K19" s="45">
        <v>0.5</v>
      </c>
      <c r="L19" s="46">
        <v>0.53125</v>
      </c>
      <c r="M19" s="91"/>
      <c r="N19" s="91"/>
      <c r="O19" s="45">
        <v>0.63541666666666663</v>
      </c>
      <c r="P19" s="46"/>
      <c r="Q19" s="91"/>
      <c r="R19" s="91"/>
      <c r="S19" s="45"/>
      <c r="T19" s="46"/>
      <c r="U19" s="91"/>
      <c r="V19" s="91"/>
      <c r="W19" s="45"/>
      <c r="X19" s="46">
        <v>0.63541666666666663</v>
      </c>
      <c r="Y19" s="90"/>
      <c r="Z19" s="90"/>
      <c r="AA19" s="95">
        <v>0.67708333333333337</v>
      </c>
      <c r="AB19" s="173"/>
      <c r="AC19" s="174"/>
      <c r="AD19" s="175"/>
    </row>
    <row r="20" spans="2:34" ht="20.100000000000001" customHeight="1">
      <c r="B20" s="20">
        <f t="shared" si="4"/>
        <v>42830</v>
      </c>
      <c r="C20" s="19">
        <f t="shared" si="5"/>
        <v>42830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42831</v>
      </c>
      <c r="C21" s="19">
        <f t="shared" si="5"/>
        <v>42831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42832</v>
      </c>
      <c r="C22" s="19">
        <f t="shared" si="5"/>
        <v>42832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42833</v>
      </c>
      <c r="C23" s="19">
        <f t="shared" si="5"/>
        <v>42833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42834</v>
      </c>
      <c r="C24" s="19">
        <f t="shared" si="5"/>
        <v>42834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42835</v>
      </c>
      <c r="C25" s="19">
        <f t="shared" si="5"/>
        <v>42835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42836</v>
      </c>
      <c r="C26" s="19">
        <f t="shared" si="5"/>
        <v>42836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42837</v>
      </c>
      <c r="C27" s="19">
        <f t="shared" si="5"/>
        <v>42837</v>
      </c>
      <c r="D27" s="36">
        <f t="shared" si="0"/>
        <v>0.375</v>
      </c>
      <c r="E27" s="37">
        <f t="shared" si="1"/>
        <v>0.71875</v>
      </c>
      <c r="F27" s="37">
        <f t="shared" si="2"/>
        <v>2.083333333333337E-2</v>
      </c>
      <c r="G27" s="30">
        <f t="shared" si="6"/>
        <v>0.32291666666666663</v>
      </c>
      <c r="H27" s="46">
        <v>0.375</v>
      </c>
      <c r="I27" s="91"/>
      <c r="J27" s="91"/>
      <c r="K27" s="45">
        <v>0.5</v>
      </c>
      <c r="L27" s="46">
        <v>0.52083333333333337</v>
      </c>
      <c r="M27" s="91"/>
      <c r="N27" s="91"/>
      <c r="O27" s="45">
        <v>0.71875</v>
      </c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42838</v>
      </c>
      <c r="C28" s="19">
        <f t="shared" si="5"/>
        <v>42838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42839</v>
      </c>
      <c r="C29" s="19">
        <f t="shared" si="5"/>
        <v>42839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42840</v>
      </c>
      <c r="C30" s="19">
        <f t="shared" si="5"/>
        <v>42840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42841</v>
      </c>
      <c r="C31" s="19">
        <f t="shared" si="5"/>
        <v>42841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42842</v>
      </c>
      <c r="C32" s="19">
        <f t="shared" si="5"/>
        <v>42842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42843</v>
      </c>
      <c r="C33" s="19">
        <f t="shared" si="5"/>
        <v>42843</v>
      </c>
      <c r="D33" s="36">
        <f t="shared" si="0"/>
        <v>0.375</v>
      </c>
      <c r="E33" s="37">
        <f t="shared" si="1"/>
        <v>0.75</v>
      </c>
      <c r="F33" s="37">
        <f t="shared" si="2"/>
        <v>4.1666666666666519E-2</v>
      </c>
      <c r="G33" s="30">
        <f t="shared" si="6"/>
        <v>0.33333333333333348</v>
      </c>
      <c r="H33" s="46">
        <v>0.375</v>
      </c>
      <c r="I33" s="91"/>
      <c r="J33" s="91"/>
      <c r="K33" s="45">
        <v>0.5</v>
      </c>
      <c r="L33" s="46">
        <v>0.54166666666666663</v>
      </c>
      <c r="M33" s="91"/>
      <c r="N33" s="91"/>
      <c r="O33" s="45">
        <v>0.71875</v>
      </c>
      <c r="P33" s="46"/>
      <c r="Q33" s="91"/>
      <c r="R33" s="91"/>
      <c r="S33" s="45"/>
      <c r="T33" s="46"/>
      <c r="U33" s="91"/>
      <c r="V33" s="91"/>
      <c r="W33" s="45"/>
      <c r="X33" s="46">
        <v>0.71875</v>
      </c>
      <c r="Y33" s="90"/>
      <c r="Z33" s="90"/>
      <c r="AA33" s="95">
        <v>0.75</v>
      </c>
      <c r="AB33" s="173"/>
      <c r="AC33" s="174"/>
      <c r="AD33" s="175"/>
    </row>
    <row r="34" spans="2:30" ht="20.100000000000001" customHeight="1">
      <c r="B34" s="20">
        <f t="shared" si="4"/>
        <v>42844</v>
      </c>
      <c r="C34" s="19">
        <f t="shared" si="5"/>
        <v>42844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42845</v>
      </c>
      <c r="C35" s="19">
        <f t="shared" si="5"/>
        <v>42845</v>
      </c>
      <c r="D35" s="36">
        <f t="shared" si="0"/>
        <v>0.375</v>
      </c>
      <c r="E35" s="37">
        <f t="shared" si="1"/>
        <v>0.70833333333333337</v>
      </c>
      <c r="F35" s="37">
        <f t="shared" si="2"/>
        <v>4.166666666666663E-2</v>
      </c>
      <c r="G35" s="30">
        <f t="shared" si="6"/>
        <v>0.29166666666666674</v>
      </c>
      <c r="H35" s="46"/>
      <c r="I35" s="91"/>
      <c r="J35" s="91"/>
      <c r="K35" s="45"/>
      <c r="L35" s="46">
        <v>0.375</v>
      </c>
      <c r="M35" s="91">
        <v>0.5</v>
      </c>
      <c r="N35" s="91">
        <v>0.54166666666666663</v>
      </c>
      <c r="O35" s="45">
        <v>0.70833333333333337</v>
      </c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42846</v>
      </c>
      <c r="C36" s="19">
        <f t="shared" si="5"/>
        <v>42846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42847</v>
      </c>
      <c r="C37" s="19">
        <f t="shared" si="5"/>
        <v>42847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42848</v>
      </c>
      <c r="C38" s="19">
        <f t="shared" si="5"/>
        <v>42848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42849</v>
      </c>
      <c r="C39" s="19">
        <f t="shared" si="5"/>
        <v>42849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42850</v>
      </c>
      <c r="C40" s="19">
        <f t="shared" si="5"/>
        <v>42850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42851</v>
      </c>
      <c r="C41" s="19">
        <f t="shared" si="5"/>
        <v>42851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42852</v>
      </c>
      <c r="C42" s="19">
        <f t="shared" si="5"/>
        <v>42852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42853</v>
      </c>
      <c r="C43" s="19">
        <f t="shared" si="5"/>
        <v>42853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42854</v>
      </c>
      <c r="C44" s="21">
        <f t="shared" si="5"/>
        <v>42854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42855</v>
      </c>
      <c r="C45" s="19">
        <f t="shared" si="5"/>
        <v>42855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 t="str">
        <f t="shared" si="7"/>
        <v/>
      </c>
      <c r="C46" s="23" t="str">
        <f t="shared" si="5"/>
        <v/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1.2187500000000002</v>
      </c>
      <c r="H47" s="164">
        <f>SUM(K16:K46)-SUM(H16:H46)-(SUM(J16:J46)-SUM(I16:I46))</f>
        <v>0.375</v>
      </c>
      <c r="I47" s="165"/>
      <c r="J47" s="165"/>
      <c r="K47" s="166"/>
      <c r="L47" s="164">
        <f>SUM(O16:O46)-SUM(L16:L46)-(SUM(N16:N46)-SUM(M16:M46))</f>
        <v>0.77083333333333337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7.2916666666666963E-2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5:C5"/>
    <mergeCell ref="AC5:AD5"/>
    <mergeCell ref="B2:AD2"/>
    <mergeCell ref="B3:C3"/>
    <mergeCell ref="AC3:AD3"/>
    <mergeCell ref="B4:C4"/>
    <mergeCell ref="AC4:AD4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90" priority="4">
      <formula>$B44=""</formula>
    </cfRule>
  </conditionalFormatting>
  <conditionalFormatting sqref="F16:F46">
    <cfRule type="expression" dxfId="89" priority="3">
      <formula>AND(G16&gt;TIME(6,0,0),F16&lt;TIME(0,45,0),G16&lt;&gt;"")=TRUE</formula>
    </cfRule>
  </conditionalFormatting>
  <conditionalFormatting sqref="B16:AD46">
    <cfRule type="expression" dxfId="88" priority="5">
      <formula>MATCH($B16,祝日,0)&gt;0</formula>
    </cfRule>
    <cfRule type="expression" dxfId="87" priority="6">
      <formula>WEEKDAY($B16)=1</formula>
    </cfRule>
    <cfRule type="expression" dxfId="86" priority="7">
      <formula>WEEKDAY($B16)=7</formula>
    </cfRule>
  </conditionalFormatting>
  <conditionalFormatting sqref="G16:G46">
    <cfRule type="expression" dxfId="85" priority="2">
      <formula>AND(G16&gt;TIME(7,45,0),G16&lt;&gt;"")</formula>
    </cfRule>
  </conditionalFormatting>
  <conditionalFormatting sqref="H49:W49">
    <cfRule type="expression" dxfId="84" priority="1">
      <formula>H$47=0</formula>
    </cfRule>
  </conditionalFormatting>
  <dataValidations count="2">
    <dataValidation type="list" allowBlank="1" showInputMessage="1" showErrorMessage="1" sqref="P10:R10 T10:V10 H10:J10 L10:N10">
      <formula1>業務区分</formula1>
    </dataValidation>
    <dataValidation allowBlank="1" showInputMessage="1" sqref="H14:J15 L14:N15 P14:R15 T14:V15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5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tabSelected="1"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24"/>
      <c r="F3" s="25"/>
      <c r="G3" s="24"/>
      <c r="H3" s="24"/>
      <c r="I3" s="87"/>
      <c r="J3" s="87"/>
      <c r="K3" s="34"/>
      <c r="L3" s="25"/>
      <c r="M3" s="87"/>
      <c r="N3" s="87"/>
      <c r="O3" s="34"/>
      <c r="P3" s="33"/>
      <c r="Q3" s="87"/>
      <c r="R3" s="87"/>
      <c r="S3" s="34"/>
      <c r="T3" s="24"/>
      <c r="U3" s="87"/>
      <c r="V3" s="87"/>
      <c r="W3" s="34"/>
      <c r="X3" s="24"/>
      <c r="Y3" s="87"/>
      <c r="Z3" s="87"/>
      <c r="AA3" s="34"/>
      <c r="AB3" s="17" t="s">
        <v>36</v>
      </c>
      <c r="AC3" s="230" t="s">
        <v>53</v>
      </c>
      <c r="AD3" s="230"/>
      <c r="AE3" s="24"/>
      <c r="AI3" s="6"/>
    </row>
    <row r="4" spans="2:35" ht="30" customHeight="1">
      <c r="B4" s="229">
        <v>2017</v>
      </c>
      <c r="C4" s="229"/>
      <c r="D4" s="5" t="s">
        <v>5</v>
      </c>
      <c r="E4" s="24"/>
      <c r="F4" s="25"/>
      <c r="G4" s="24"/>
      <c r="H4" s="24"/>
      <c r="I4" s="87"/>
      <c r="J4" s="87"/>
      <c r="K4" s="34"/>
      <c r="L4" s="25"/>
      <c r="M4" s="87"/>
      <c r="N4" s="87"/>
      <c r="O4" s="34"/>
      <c r="P4" s="33"/>
      <c r="Q4" s="87"/>
      <c r="R4" s="87"/>
      <c r="S4" s="34"/>
      <c r="T4" s="24"/>
      <c r="U4" s="87"/>
      <c r="V4" s="87"/>
      <c r="W4" s="34"/>
      <c r="X4" s="24"/>
      <c r="Y4" s="87"/>
      <c r="Z4" s="87"/>
      <c r="AA4" s="34"/>
      <c r="AB4" s="10" t="s">
        <v>29</v>
      </c>
      <c r="AC4" s="226" t="s">
        <v>52</v>
      </c>
      <c r="AD4" s="226"/>
      <c r="AE4" s="24"/>
      <c r="AI4" s="6"/>
    </row>
    <row r="5" spans="2:35" ht="30" customHeight="1" thickBot="1">
      <c r="B5" s="225">
        <v>4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">
        <v>24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">
        <v>92</v>
      </c>
      <c r="I10" s="186"/>
      <c r="J10" s="186"/>
      <c r="K10" s="187"/>
      <c r="L10" s="185" t="s">
        <v>93</v>
      </c>
      <c r="M10" s="186"/>
      <c r="N10" s="186"/>
      <c r="O10" s="187"/>
      <c r="P10" s="185" t="s">
        <v>93</v>
      </c>
      <c r="Q10" s="186"/>
      <c r="R10" s="186"/>
      <c r="S10" s="187"/>
      <c r="T10" s="185" t="s">
        <v>93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">
        <v>95</v>
      </c>
      <c r="I11" s="216"/>
      <c r="J11" s="216"/>
      <c r="K11" s="217"/>
      <c r="L11" s="215" t="s">
        <v>95</v>
      </c>
      <c r="M11" s="216"/>
      <c r="N11" s="216"/>
      <c r="O11" s="217"/>
      <c r="P11" s="215" t="s">
        <v>95</v>
      </c>
      <c r="Q11" s="216"/>
      <c r="R11" s="216"/>
      <c r="S11" s="217"/>
      <c r="T11" s="215" t="s">
        <v>95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">
        <v>96</v>
      </c>
      <c r="I12" s="192"/>
      <c r="J12" s="192"/>
      <c r="K12" s="193"/>
      <c r="L12" s="191" t="s">
        <v>96</v>
      </c>
      <c r="M12" s="192"/>
      <c r="N12" s="192"/>
      <c r="O12" s="193"/>
      <c r="P12" s="191" t="s">
        <v>96</v>
      </c>
      <c r="Q12" s="192"/>
      <c r="R12" s="192"/>
      <c r="S12" s="193"/>
      <c r="T12" s="191" t="s">
        <v>96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">
        <v>97</v>
      </c>
      <c r="I13" s="192"/>
      <c r="J13" s="192"/>
      <c r="K13" s="193"/>
      <c r="L13" s="191" t="s">
        <v>97</v>
      </c>
      <c r="M13" s="192"/>
      <c r="N13" s="192"/>
      <c r="O13" s="193"/>
      <c r="P13" s="191" t="s">
        <v>97</v>
      </c>
      <c r="Q13" s="192"/>
      <c r="R13" s="192"/>
      <c r="S13" s="193"/>
      <c r="T13" s="191" t="s">
        <v>97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">
        <v>59</v>
      </c>
      <c r="I14" s="189"/>
      <c r="J14" s="189"/>
      <c r="K14" s="190"/>
      <c r="L14" s="188" t="s">
        <v>59</v>
      </c>
      <c r="M14" s="189"/>
      <c r="N14" s="189"/>
      <c r="O14" s="190"/>
      <c r="P14" s="188" t="s">
        <v>59</v>
      </c>
      <c r="Q14" s="189"/>
      <c r="R14" s="189"/>
      <c r="S14" s="190"/>
      <c r="T14" s="188" t="s">
        <v>59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42826</v>
      </c>
      <c r="C16" s="19">
        <f>B16</f>
        <v>42826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42827</v>
      </c>
      <c r="C17" s="19">
        <f>B17</f>
        <v>42827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42828</v>
      </c>
      <c r="C18" s="19">
        <f t="shared" ref="C18:C46" si="5">B18</f>
        <v>42828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42829</v>
      </c>
      <c r="C19" s="19">
        <f t="shared" si="5"/>
        <v>42829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42830</v>
      </c>
      <c r="C20" s="19">
        <f t="shared" si="5"/>
        <v>42830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42831</v>
      </c>
      <c r="C21" s="19">
        <f t="shared" si="5"/>
        <v>42831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42832</v>
      </c>
      <c r="C22" s="19">
        <f t="shared" si="5"/>
        <v>42832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42833</v>
      </c>
      <c r="C23" s="19">
        <f t="shared" si="5"/>
        <v>42833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42834</v>
      </c>
      <c r="C24" s="19">
        <f t="shared" si="5"/>
        <v>42834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42835</v>
      </c>
      <c r="C25" s="19">
        <f t="shared" si="5"/>
        <v>42835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42836</v>
      </c>
      <c r="C26" s="19">
        <f t="shared" si="5"/>
        <v>42836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42837</v>
      </c>
      <c r="C27" s="19">
        <f t="shared" si="5"/>
        <v>42837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42838</v>
      </c>
      <c r="C28" s="19">
        <f t="shared" si="5"/>
        <v>42838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42839</v>
      </c>
      <c r="C29" s="19">
        <f t="shared" si="5"/>
        <v>42839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42840</v>
      </c>
      <c r="C30" s="19">
        <f t="shared" si="5"/>
        <v>42840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42841</v>
      </c>
      <c r="C31" s="19">
        <f t="shared" si="5"/>
        <v>42841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42842</v>
      </c>
      <c r="C32" s="19">
        <f t="shared" si="5"/>
        <v>42842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42843</v>
      </c>
      <c r="C33" s="19">
        <f t="shared" si="5"/>
        <v>42843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42844</v>
      </c>
      <c r="C34" s="19">
        <f t="shared" si="5"/>
        <v>42844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42845</v>
      </c>
      <c r="C35" s="19">
        <f t="shared" si="5"/>
        <v>42845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42846</v>
      </c>
      <c r="C36" s="19">
        <f t="shared" si="5"/>
        <v>42846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42847</v>
      </c>
      <c r="C37" s="19">
        <f t="shared" si="5"/>
        <v>42847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42848</v>
      </c>
      <c r="C38" s="19">
        <f t="shared" si="5"/>
        <v>42848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42849</v>
      </c>
      <c r="C39" s="19">
        <f t="shared" si="5"/>
        <v>42849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42850</v>
      </c>
      <c r="C40" s="19">
        <f t="shared" si="5"/>
        <v>42850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42851</v>
      </c>
      <c r="C41" s="19">
        <f t="shared" si="5"/>
        <v>42851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42852</v>
      </c>
      <c r="C42" s="19">
        <f t="shared" si="5"/>
        <v>42852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42853</v>
      </c>
      <c r="C43" s="19">
        <f t="shared" si="5"/>
        <v>42853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42854</v>
      </c>
      <c r="C44" s="21">
        <f t="shared" si="5"/>
        <v>42854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42855</v>
      </c>
      <c r="C45" s="19">
        <f t="shared" si="5"/>
        <v>42855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 t="str">
        <f t="shared" si="7"/>
        <v/>
      </c>
      <c r="C46" s="23" t="str">
        <f t="shared" si="5"/>
        <v/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X9:AA14"/>
    <mergeCell ref="H12:K12"/>
    <mergeCell ref="L12:O12"/>
    <mergeCell ref="P12:S12"/>
    <mergeCell ref="T12:W12"/>
    <mergeCell ref="H13:K13"/>
    <mergeCell ref="L13:O13"/>
    <mergeCell ref="P13:S13"/>
    <mergeCell ref="T13:W13"/>
    <mergeCell ref="T9:W9"/>
    <mergeCell ref="P9:S9"/>
    <mergeCell ref="L9:O9"/>
    <mergeCell ref="H9:K9"/>
    <mergeCell ref="H11:K11"/>
    <mergeCell ref="L11:O11"/>
    <mergeCell ref="P11:S11"/>
    <mergeCell ref="B2:AD2"/>
    <mergeCell ref="B3:C3"/>
    <mergeCell ref="B4:C4"/>
    <mergeCell ref="B5:C5"/>
    <mergeCell ref="B8:B15"/>
    <mergeCell ref="C8:C15"/>
    <mergeCell ref="G8:G15"/>
    <mergeCell ref="F8:F15"/>
    <mergeCell ref="AB8:AD15"/>
    <mergeCell ref="AC4:AD4"/>
    <mergeCell ref="AC3:AD3"/>
    <mergeCell ref="D8:E14"/>
    <mergeCell ref="H8:AA8"/>
    <mergeCell ref="H14:K14"/>
    <mergeCell ref="L14:O14"/>
    <mergeCell ref="P14:S14"/>
    <mergeCell ref="AB19:AD19"/>
    <mergeCell ref="AB20:AD20"/>
    <mergeCell ref="AB21:AD21"/>
    <mergeCell ref="AB16:AD16"/>
    <mergeCell ref="AB17:AD17"/>
    <mergeCell ref="AB18:AD18"/>
    <mergeCell ref="AB25:AD25"/>
    <mergeCell ref="AB26:AD26"/>
    <mergeCell ref="AB27:AD27"/>
    <mergeCell ref="AB22:AD22"/>
    <mergeCell ref="AB23:AD23"/>
    <mergeCell ref="AB24:AD24"/>
    <mergeCell ref="T48:W48"/>
    <mergeCell ref="T49:W49"/>
    <mergeCell ref="AC5:AD5"/>
    <mergeCell ref="H10:K10"/>
    <mergeCell ref="H48:K48"/>
    <mergeCell ref="H49:K49"/>
    <mergeCell ref="H47:K47"/>
    <mergeCell ref="L10:O10"/>
    <mergeCell ref="L48:O48"/>
    <mergeCell ref="L49:O49"/>
    <mergeCell ref="L47:O47"/>
    <mergeCell ref="P10:S10"/>
    <mergeCell ref="P47:S47"/>
    <mergeCell ref="P48:S48"/>
    <mergeCell ref="P49:S49"/>
    <mergeCell ref="AB46:AD46"/>
    <mergeCell ref="B47:F47"/>
    <mergeCell ref="AB40:AD40"/>
    <mergeCell ref="X47:AA47"/>
    <mergeCell ref="T47:W47"/>
    <mergeCell ref="AB41:AD41"/>
    <mergeCell ref="AB42:AD42"/>
    <mergeCell ref="AB43:AD43"/>
    <mergeCell ref="AB44:AD44"/>
    <mergeCell ref="T11:W11"/>
    <mergeCell ref="AB45:AD45"/>
    <mergeCell ref="T14:W14"/>
    <mergeCell ref="T10:W10"/>
    <mergeCell ref="AB37:AD37"/>
    <mergeCell ref="AB38:AD38"/>
    <mergeCell ref="AB39:AD39"/>
    <mergeCell ref="AB34:AD34"/>
    <mergeCell ref="AB35:AD35"/>
    <mergeCell ref="AB36:AD36"/>
    <mergeCell ref="AB31:AD31"/>
    <mergeCell ref="AB32:AD32"/>
    <mergeCell ref="AB33:AD33"/>
    <mergeCell ref="AB28:AD28"/>
    <mergeCell ref="AB29:AD29"/>
    <mergeCell ref="AB30:AD30"/>
  </mergeCells>
  <phoneticPr fontId="1"/>
  <conditionalFormatting sqref="B44:AD46">
    <cfRule type="expression" dxfId="83" priority="8">
      <formula>$B44=""</formula>
    </cfRule>
  </conditionalFormatting>
  <conditionalFormatting sqref="F16:F46">
    <cfRule type="expression" dxfId="82" priority="4">
      <formula>AND(G16&gt;TIME(6,0,0),F16&lt;TIME(0,45,0),G16&lt;&gt;"")=TRUE</formula>
    </cfRule>
  </conditionalFormatting>
  <conditionalFormatting sqref="B16:AD46">
    <cfRule type="expression" dxfId="81" priority="9">
      <formula>MATCH($B16,祝日,0)&gt;0</formula>
    </cfRule>
    <cfRule type="expression" dxfId="80" priority="10">
      <formula>WEEKDAY($B16)=1</formula>
    </cfRule>
    <cfRule type="expression" dxfId="79" priority="11">
      <formula>WEEKDAY($B16)=7</formula>
    </cfRule>
  </conditionalFormatting>
  <conditionalFormatting sqref="G16:G46">
    <cfRule type="expression" dxfId="78" priority="2">
      <formula>AND(G16&gt;TIME(7,45,0),G16&lt;&gt;"")</formula>
    </cfRule>
  </conditionalFormatting>
  <conditionalFormatting sqref="H49:W49">
    <cfRule type="expression" dxfId="77" priority="1">
      <formula>H$47=0</formula>
    </cfRule>
  </conditionalFormatting>
  <dataValidations count="2">
    <dataValidation allowBlank="1" showInputMessage="1" sqref="H14:J15 L14:N15 P14:R15 T14:V15"/>
    <dataValidation type="list" allowBlank="1" showInputMessage="1" showErrorMessage="1" sqref="P10:R10 T10:V10 H10:J10 L10:N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colBreaks count="1" manualBreakCount="1">
    <brk id="30" max="4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'4月'!AC3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'4月'!AC4</f>
        <v>B7SD9999</v>
      </c>
      <c r="AD4" s="226">
        <f>'4月'!AD4</f>
        <v>0</v>
      </c>
      <c r="AE4" s="34"/>
      <c r="AI4" s="6"/>
    </row>
    <row r="5" spans="2:35" ht="30" customHeight="1" thickBot="1">
      <c r="B5" s="225">
        <v>5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'4月'!AC5</f>
        <v>テスト</v>
      </c>
      <c r="AD5" s="226">
        <f>'4月'!AD5</f>
        <v>0</v>
      </c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'4月'!H10</f>
        <v>業務区分
（要選択）</v>
      </c>
      <c r="I10" s="186"/>
      <c r="J10" s="186"/>
      <c r="K10" s="187">
        <f>'4月'!K10</f>
        <v>0</v>
      </c>
      <c r="L10" s="185" t="str">
        <f>'4月'!L10</f>
        <v>業務区分
（要選択）</v>
      </c>
      <c r="M10" s="186"/>
      <c r="N10" s="186"/>
      <c r="O10" s="187">
        <f>'4月'!O10</f>
        <v>0</v>
      </c>
      <c r="P10" s="185" t="str">
        <f>'4月'!P10</f>
        <v>業務区分
（要選択）</v>
      </c>
      <c r="Q10" s="186"/>
      <c r="R10" s="186"/>
      <c r="S10" s="187">
        <f>'4月'!S10</f>
        <v>0</v>
      </c>
      <c r="T10" s="185" t="str">
        <f>'4月'!T10</f>
        <v>業務区分
（要選択）</v>
      </c>
      <c r="U10" s="186"/>
      <c r="V10" s="186"/>
      <c r="W10" s="187">
        <f>'4月'!W10</f>
        <v>0</v>
      </c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'4月'!H11</f>
        <v>（職員番号）</v>
      </c>
      <c r="I11" s="216"/>
      <c r="J11" s="216"/>
      <c r="K11" s="217">
        <f>'4月'!K11</f>
        <v>0</v>
      </c>
      <c r="L11" s="215" t="str">
        <f>'4月'!L11</f>
        <v>（職員番号）</v>
      </c>
      <c r="M11" s="216"/>
      <c r="N11" s="216"/>
      <c r="O11" s="217">
        <f>'4月'!O11</f>
        <v>0</v>
      </c>
      <c r="P11" s="215" t="str">
        <f>'4月'!P11</f>
        <v>（職員番号）</v>
      </c>
      <c r="Q11" s="216"/>
      <c r="R11" s="216"/>
      <c r="S11" s="217">
        <f>'4月'!S11</f>
        <v>0</v>
      </c>
      <c r="T11" s="215" t="str">
        <f>'4月'!T11</f>
        <v>（職員番号）</v>
      </c>
      <c r="U11" s="216"/>
      <c r="V11" s="216"/>
      <c r="W11" s="217">
        <f>'4月'!W11</f>
        <v>0</v>
      </c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'4月'!H12</f>
        <v>（契約始期）</v>
      </c>
      <c r="I12" s="192"/>
      <c r="J12" s="192"/>
      <c r="K12" s="193">
        <f>'4月'!K12</f>
        <v>0</v>
      </c>
      <c r="L12" s="191" t="str">
        <f>'4月'!L12</f>
        <v>（契約始期）</v>
      </c>
      <c r="M12" s="192"/>
      <c r="N12" s="192"/>
      <c r="O12" s="193">
        <f>'4月'!O12</f>
        <v>0</v>
      </c>
      <c r="P12" s="191" t="str">
        <f>'4月'!P12</f>
        <v>（契約始期）</v>
      </c>
      <c r="Q12" s="192"/>
      <c r="R12" s="192"/>
      <c r="S12" s="193">
        <f>'4月'!S12</f>
        <v>0</v>
      </c>
      <c r="T12" s="191" t="str">
        <f>'4月'!T12</f>
        <v>（契約始期）</v>
      </c>
      <c r="U12" s="192"/>
      <c r="V12" s="192"/>
      <c r="W12" s="193">
        <f>'4月'!W12</f>
        <v>0</v>
      </c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'4月'!H13</f>
        <v>（契約終期）</v>
      </c>
      <c r="I13" s="192"/>
      <c r="J13" s="192"/>
      <c r="K13" s="193">
        <f>'4月'!K13</f>
        <v>0</v>
      </c>
      <c r="L13" s="191" t="str">
        <f>'4月'!L13</f>
        <v>（契約終期）</v>
      </c>
      <c r="M13" s="192"/>
      <c r="N13" s="192"/>
      <c r="O13" s="193">
        <f>'4月'!O13</f>
        <v>0</v>
      </c>
      <c r="P13" s="191" t="str">
        <f>'4月'!P13</f>
        <v>（契約終期）</v>
      </c>
      <c r="Q13" s="192"/>
      <c r="R13" s="192"/>
      <c r="S13" s="193">
        <f>'4月'!S13</f>
        <v>0</v>
      </c>
      <c r="T13" s="191" t="str">
        <f>'4月'!T13</f>
        <v>（契約終期）</v>
      </c>
      <c r="U13" s="192"/>
      <c r="V13" s="192"/>
      <c r="W13" s="193">
        <f>'4月'!W13</f>
        <v>0</v>
      </c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'4月'!H14</f>
        <v>TA科目名等
（TA以外は業務内容）</v>
      </c>
      <c r="I14" s="189"/>
      <c r="J14" s="189"/>
      <c r="K14" s="190">
        <f>'4月'!K14</f>
        <v>0</v>
      </c>
      <c r="L14" s="188" t="str">
        <f>'4月'!L14</f>
        <v>TA科目名等
（TA以外は業務内容）</v>
      </c>
      <c r="M14" s="189"/>
      <c r="N14" s="189"/>
      <c r="O14" s="190">
        <f>'4月'!O14</f>
        <v>0</v>
      </c>
      <c r="P14" s="188" t="str">
        <f>'4月'!P14</f>
        <v>TA科目名等
（TA以外は業務内容）</v>
      </c>
      <c r="Q14" s="189"/>
      <c r="R14" s="189"/>
      <c r="S14" s="190">
        <f>'4月'!S14</f>
        <v>0</v>
      </c>
      <c r="T14" s="188" t="str">
        <f>'4月'!T14</f>
        <v>TA科目名等
（TA以外は業務内容）</v>
      </c>
      <c r="U14" s="189"/>
      <c r="V14" s="189"/>
      <c r="W14" s="190">
        <f>'4月'!W14</f>
        <v>0</v>
      </c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42856</v>
      </c>
      <c r="C16" s="19">
        <f>B16</f>
        <v>42856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42857</v>
      </c>
      <c r="C17" s="19">
        <f>B17</f>
        <v>42857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42858</v>
      </c>
      <c r="C18" s="19">
        <f t="shared" ref="C18:C46" si="5">B18</f>
        <v>42858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42859</v>
      </c>
      <c r="C19" s="19">
        <f t="shared" si="5"/>
        <v>42859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42860</v>
      </c>
      <c r="C20" s="19">
        <f t="shared" si="5"/>
        <v>42860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42861</v>
      </c>
      <c r="C21" s="19">
        <f t="shared" si="5"/>
        <v>42861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42862</v>
      </c>
      <c r="C22" s="19">
        <f t="shared" si="5"/>
        <v>42862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42863</v>
      </c>
      <c r="C23" s="19">
        <f t="shared" si="5"/>
        <v>42863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42864</v>
      </c>
      <c r="C24" s="19">
        <f t="shared" si="5"/>
        <v>42864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42865</v>
      </c>
      <c r="C25" s="19">
        <f t="shared" si="5"/>
        <v>42865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42866</v>
      </c>
      <c r="C26" s="19">
        <f t="shared" si="5"/>
        <v>42866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42867</v>
      </c>
      <c r="C27" s="19">
        <f t="shared" si="5"/>
        <v>42867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42868</v>
      </c>
      <c r="C28" s="19">
        <f t="shared" si="5"/>
        <v>42868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42869</v>
      </c>
      <c r="C29" s="19">
        <f t="shared" si="5"/>
        <v>42869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42870</v>
      </c>
      <c r="C30" s="19">
        <f t="shared" si="5"/>
        <v>42870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42871</v>
      </c>
      <c r="C31" s="19">
        <f t="shared" si="5"/>
        <v>42871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42872</v>
      </c>
      <c r="C32" s="19">
        <f t="shared" si="5"/>
        <v>42872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42873</v>
      </c>
      <c r="C33" s="19">
        <f t="shared" si="5"/>
        <v>42873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42874</v>
      </c>
      <c r="C34" s="19">
        <f t="shared" si="5"/>
        <v>42874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42875</v>
      </c>
      <c r="C35" s="19">
        <f t="shared" si="5"/>
        <v>42875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42876</v>
      </c>
      <c r="C36" s="19">
        <f t="shared" si="5"/>
        <v>42876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42877</v>
      </c>
      <c r="C37" s="19">
        <f t="shared" si="5"/>
        <v>42877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42878</v>
      </c>
      <c r="C38" s="19">
        <f t="shared" si="5"/>
        <v>42878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42879</v>
      </c>
      <c r="C39" s="19">
        <f t="shared" si="5"/>
        <v>42879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42880</v>
      </c>
      <c r="C40" s="19">
        <f t="shared" si="5"/>
        <v>42880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42881</v>
      </c>
      <c r="C41" s="19">
        <f t="shared" si="5"/>
        <v>42881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42882</v>
      </c>
      <c r="C42" s="19">
        <f t="shared" si="5"/>
        <v>42882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42883</v>
      </c>
      <c r="C43" s="19">
        <f t="shared" si="5"/>
        <v>42883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42884</v>
      </c>
      <c r="C44" s="21">
        <f t="shared" si="5"/>
        <v>42884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42885</v>
      </c>
      <c r="C45" s="19">
        <f t="shared" si="5"/>
        <v>42885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>
        <f t="shared" si="7"/>
        <v>42886</v>
      </c>
      <c r="C46" s="23">
        <f t="shared" si="5"/>
        <v>42886</v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76" priority="4">
      <formula>$B44=""</formula>
    </cfRule>
  </conditionalFormatting>
  <conditionalFormatting sqref="F16:F46">
    <cfRule type="expression" dxfId="75" priority="3">
      <formula>AND(G16&gt;TIME(6,0,0),F16&lt;TIME(0,45,0),G16&lt;&gt;"")=TRUE</formula>
    </cfRule>
  </conditionalFormatting>
  <conditionalFormatting sqref="B16:AD46">
    <cfRule type="expression" dxfId="74" priority="5">
      <formula>MATCH($B16,祝日,0)&gt;0</formula>
    </cfRule>
    <cfRule type="expression" dxfId="73" priority="6">
      <formula>WEEKDAY($B16)=1</formula>
    </cfRule>
    <cfRule type="expression" dxfId="72" priority="7">
      <formula>WEEKDAY($B16)=7</formula>
    </cfRule>
  </conditionalFormatting>
  <conditionalFormatting sqref="G16:G46">
    <cfRule type="expression" dxfId="71" priority="2">
      <formula>AND(G16&gt;TIME(7,45,0),G16&lt;&gt;"")</formula>
    </cfRule>
  </conditionalFormatting>
  <conditionalFormatting sqref="H49:W49">
    <cfRule type="expression" dxfId="70" priority="1">
      <formula>H$47=0</formula>
    </cfRule>
  </conditionalFormatting>
  <dataValidations count="2">
    <dataValidation type="list" allowBlank="1" showInputMessage="1" showErrorMessage="1" sqref="P10:R10 T10:V10 H10:J10 L10:N10">
      <formula1>業務区分</formula1>
    </dataValidation>
    <dataValidation allowBlank="1" showInputMessage="1" sqref="H14:J15 L14:N15 P14:R15 T14:V15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'5月'!AC3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'5月'!AC4</f>
        <v>B7SD9999</v>
      </c>
      <c r="AD4" s="226">
        <f>'4月'!AD4</f>
        <v>0</v>
      </c>
      <c r="AE4" s="34"/>
      <c r="AI4" s="6"/>
    </row>
    <row r="5" spans="2:35" ht="30" customHeight="1" thickBot="1">
      <c r="B5" s="225">
        <v>6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'5月'!AC5</f>
        <v>テスト</v>
      </c>
      <c r="AD5" s="226">
        <f>'4月'!AD5</f>
        <v>0</v>
      </c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'5月'!H10</f>
        <v>業務区分
（要選択）</v>
      </c>
      <c r="I10" s="186"/>
      <c r="J10" s="186"/>
      <c r="K10" s="187">
        <f>'4月'!K10</f>
        <v>0</v>
      </c>
      <c r="L10" s="185" t="str">
        <f>'5月'!L10</f>
        <v>業務区分
（要選択）</v>
      </c>
      <c r="M10" s="186"/>
      <c r="N10" s="186"/>
      <c r="O10" s="187">
        <f>'4月'!O10</f>
        <v>0</v>
      </c>
      <c r="P10" s="185" t="str">
        <f>'5月'!P10</f>
        <v>業務区分
（要選択）</v>
      </c>
      <c r="Q10" s="186"/>
      <c r="R10" s="186"/>
      <c r="S10" s="187">
        <f>'4月'!S10</f>
        <v>0</v>
      </c>
      <c r="T10" s="185" t="str">
        <f>'5月'!T10</f>
        <v>業務区分
（要選択）</v>
      </c>
      <c r="U10" s="186"/>
      <c r="V10" s="186"/>
      <c r="W10" s="187">
        <f>'4月'!W10</f>
        <v>0</v>
      </c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'5月'!H11</f>
        <v>（職員番号）</v>
      </c>
      <c r="I11" s="216"/>
      <c r="J11" s="216"/>
      <c r="K11" s="217">
        <f>'4月'!K11</f>
        <v>0</v>
      </c>
      <c r="L11" s="215" t="str">
        <f>'5月'!L11</f>
        <v>（職員番号）</v>
      </c>
      <c r="M11" s="216"/>
      <c r="N11" s="216"/>
      <c r="O11" s="217">
        <f>'4月'!O11</f>
        <v>0</v>
      </c>
      <c r="P11" s="215" t="str">
        <f>'5月'!P11</f>
        <v>（職員番号）</v>
      </c>
      <c r="Q11" s="216"/>
      <c r="R11" s="216"/>
      <c r="S11" s="217">
        <f>'4月'!S11</f>
        <v>0</v>
      </c>
      <c r="T11" s="215" t="str">
        <f>'5月'!T11</f>
        <v>（職員番号）</v>
      </c>
      <c r="U11" s="216"/>
      <c r="V11" s="216"/>
      <c r="W11" s="217">
        <f>'4月'!W11</f>
        <v>0</v>
      </c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'5月'!H12</f>
        <v>（契約始期）</v>
      </c>
      <c r="I12" s="192"/>
      <c r="J12" s="192"/>
      <c r="K12" s="193">
        <f>'4月'!K12</f>
        <v>0</v>
      </c>
      <c r="L12" s="191" t="str">
        <f>'5月'!L12</f>
        <v>（契約始期）</v>
      </c>
      <c r="M12" s="192"/>
      <c r="N12" s="192"/>
      <c r="O12" s="193">
        <f>'4月'!O12</f>
        <v>0</v>
      </c>
      <c r="P12" s="191" t="str">
        <f>'5月'!P12</f>
        <v>（契約始期）</v>
      </c>
      <c r="Q12" s="192"/>
      <c r="R12" s="192"/>
      <c r="S12" s="193">
        <f>'4月'!S12</f>
        <v>0</v>
      </c>
      <c r="T12" s="191" t="str">
        <f>'5月'!T12</f>
        <v>（契約始期）</v>
      </c>
      <c r="U12" s="192"/>
      <c r="V12" s="192"/>
      <c r="W12" s="193">
        <f>'4月'!W12</f>
        <v>0</v>
      </c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'5月'!H13</f>
        <v>（契約終期）</v>
      </c>
      <c r="I13" s="192"/>
      <c r="J13" s="192"/>
      <c r="K13" s="193">
        <f>'4月'!K13</f>
        <v>0</v>
      </c>
      <c r="L13" s="191" t="str">
        <f>'5月'!L13</f>
        <v>（契約終期）</v>
      </c>
      <c r="M13" s="192"/>
      <c r="N13" s="192"/>
      <c r="O13" s="193">
        <f>'4月'!O13</f>
        <v>0</v>
      </c>
      <c r="P13" s="191" t="str">
        <f>'5月'!P13</f>
        <v>（契約終期）</v>
      </c>
      <c r="Q13" s="192"/>
      <c r="R13" s="192"/>
      <c r="S13" s="193">
        <f>'4月'!S13</f>
        <v>0</v>
      </c>
      <c r="T13" s="191" t="str">
        <f>'5月'!T13</f>
        <v>（契約終期）</v>
      </c>
      <c r="U13" s="192"/>
      <c r="V13" s="192"/>
      <c r="W13" s="193">
        <f>'4月'!W13</f>
        <v>0</v>
      </c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'5月'!H14</f>
        <v>TA科目名等
（TA以外は業務内容）</v>
      </c>
      <c r="I14" s="189"/>
      <c r="J14" s="189"/>
      <c r="K14" s="190">
        <f>'4月'!K14</f>
        <v>0</v>
      </c>
      <c r="L14" s="188" t="str">
        <f>'5月'!L14</f>
        <v>TA科目名等
（TA以外は業務内容）</v>
      </c>
      <c r="M14" s="189"/>
      <c r="N14" s="189"/>
      <c r="O14" s="190">
        <f>'4月'!O14</f>
        <v>0</v>
      </c>
      <c r="P14" s="188" t="str">
        <f>'5月'!P14</f>
        <v>TA科目名等
（TA以外は業務内容）</v>
      </c>
      <c r="Q14" s="189"/>
      <c r="R14" s="189"/>
      <c r="S14" s="190">
        <f>'4月'!S14</f>
        <v>0</v>
      </c>
      <c r="T14" s="188" t="str">
        <f>'5月'!T14</f>
        <v>TA科目名等
（TA以外は業務内容）</v>
      </c>
      <c r="U14" s="189"/>
      <c r="V14" s="189"/>
      <c r="W14" s="190">
        <f>'4月'!W14</f>
        <v>0</v>
      </c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42887</v>
      </c>
      <c r="C16" s="19">
        <f>B16</f>
        <v>42887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42888</v>
      </c>
      <c r="C17" s="19">
        <f>B17</f>
        <v>42888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42889</v>
      </c>
      <c r="C18" s="19">
        <f t="shared" ref="C18:C46" si="5">B18</f>
        <v>42889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42890</v>
      </c>
      <c r="C19" s="19">
        <f t="shared" si="5"/>
        <v>42890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42891</v>
      </c>
      <c r="C20" s="19">
        <f t="shared" si="5"/>
        <v>42891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42892</v>
      </c>
      <c r="C21" s="19">
        <f t="shared" si="5"/>
        <v>42892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42893</v>
      </c>
      <c r="C22" s="19">
        <f t="shared" si="5"/>
        <v>42893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42894</v>
      </c>
      <c r="C23" s="19">
        <f t="shared" si="5"/>
        <v>42894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42895</v>
      </c>
      <c r="C24" s="19">
        <f t="shared" si="5"/>
        <v>42895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42896</v>
      </c>
      <c r="C25" s="19">
        <f t="shared" si="5"/>
        <v>42896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42897</v>
      </c>
      <c r="C26" s="19">
        <f t="shared" si="5"/>
        <v>42897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42898</v>
      </c>
      <c r="C27" s="19">
        <f t="shared" si="5"/>
        <v>42898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42899</v>
      </c>
      <c r="C28" s="19">
        <f t="shared" si="5"/>
        <v>42899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42900</v>
      </c>
      <c r="C29" s="19">
        <f t="shared" si="5"/>
        <v>42900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42901</v>
      </c>
      <c r="C30" s="19">
        <f t="shared" si="5"/>
        <v>42901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42902</v>
      </c>
      <c r="C31" s="19">
        <f t="shared" si="5"/>
        <v>42902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42903</v>
      </c>
      <c r="C32" s="19">
        <f t="shared" si="5"/>
        <v>42903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42904</v>
      </c>
      <c r="C33" s="19">
        <f t="shared" si="5"/>
        <v>42904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42905</v>
      </c>
      <c r="C34" s="19">
        <f t="shared" si="5"/>
        <v>42905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42906</v>
      </c>
      <c r="C35" s="19">
        <f t="shared" si="5"/>
        <v>42906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42907</v>
      </c>
      <c r="C36" s="19">
        <f t="shared" si="5"/>
        <v>42907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42908</v>
      </c>
      <c r="C37" s="19">
        <f t="shared" si="5"/>
        <v>42908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42909</v>
      </c>
      <c r="C38" s="19">
        <f t="shared" si="5"/>
        <v>42909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42910</v>
      </c>
      <c r="C39" s="19">
        <f t="shared" si="5"/>
        <v>42910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42911</v>
      </c>
      <c r="C40" s="19">
        <f t="shared" si="5"/>
        <v>42911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42912</v>
      </c>
      <c r="C41" s="19">
        <f t="shared" si="5"/>
        <v>42912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42913</v>
      </c>
      <c r="C42" s="19">
        <f t="shared" si="5"/>
        <v>42913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42914</v>
      </c>
      <c r="C43" s="19">
        <f t="shared" si="5"/>
        <v>42914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42915</v>
      </c>
      <c r="C44" s="21">
        <f t="shared" si="5"/>
        <v>42915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42916</v>
      </c>
      <c r="C45" s="19">
        <f t="shared" si="5"/>
        <v>42916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 t="str">
        <f t="shared" si="7"/>
        <v/>
      </c>
      <c r="C46" s="23" t="str">
        <f t="shared" si="5"/>
        <v/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69" priority="4">
      <formula>$B44=""</formula>
    </cfRule>
  </conditionalFormatting>
  <conditionalFormatting sqref="F16:F46">
    <cfRule type="expression" dxfId="68" priority="3">
      <formula>AND(G16&gt;TIME(6,0,0),F16&lt;TIME(0,45,0),G16&lt;&gt;"")=TRUE</formula>
    </cfRule>
  </conditionalFormatting>
  <conditionalFormatting sqref="B16:AD46">
    <cfRule type="expression" dxfId="67" priority="5">
      <formula>MATCH($B16,祝日,0)&gt;0</formula>
    </cfRule>
    <cfRule type="expression" dxfId="66" priority="6">
      <formula>WEEKDAY($B16)=1</formula>
    </cfRule>
    <cfRule type="expression" dxfId="65" priority="7">
      <formula>WEEKDAY($B16)=7</formula>
    </cfRule>
  </conditionalFormatting>
  <conditionalFormatting sqref="G16:G46">
    <cfRule type="expression" dxfId="64" priority="2">
      <formula>AND(G16&gt;TIME(7,45,0),G16&lt;&gt;"")</formula>
    </cfRule>
  </conditionalFormatting>
  <conditionalFormatting sqref="H49:W49">
    <cfRule type="expression" dxfId="63" priority="1">
      <formula>H$47=0</formula>
    </cfRule>
  </conditionalFormatting>
  <dataValidations count="2">
    <dataValidation allowBlank="1" showInputMessage="1" sqref="H14:J15 L14:N15 P14:R15 T14:V15"/>
    <dataValidation type="list" allowBlank="1" showInputMessage="1" showErrorMessage="1" sqref="P10:R10 T10:V10 H10:J10 L10:N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'6月'!AC3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'6月'!AC4</f>
        <v>B7SD9999</v>
      </c>
      <c r="AD4" s="226"/>
      <c r="AE4" s="34"/>
      <c r="AI4" s="6"/>
    </row>
    <row r="5" spans="2:35" ht="30" customHeight="1" thickBot="1">
      <c r="B5" s="225">
        <v>7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'6月'!AC5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'6月'!H10</f>
        <v>業務区分
（要選択）</v>
      </c>
      <c r="I10" s="186"/>
      <c r="J10" s="186"/>
      <c r="K10" s="187"/>
      <c r="L10" s="185" t="str">
        <f>'6月'!L10</f>
        <v>業務区分
（要選択）</v>
      </c>
      <c r="M10" s="186"/>
      <c r="N10" s="186"/>
      <c r="O10" s="187"/>
      <c r="P10" s="185" t="str">
        <f>'6月'!P10</f>
        <v>業務区分
（要選択）</v>
      </c>
      <c r="Q10" s="186"/>
      <c r="R10" s="186"/>
      <c r="S10" s="187"/>
      <c r="T10" s="185" t="str">
        <f>'6月'!T10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'6月'!H11</f>
        <v>（職員番号）</v>
      </c>
      <c r="I11" s="216"/>
      <c r="J11" s="216"/>
      <c r="K11" s="217"/>
      <c r="L11" s="215" t="str">
        <f>'6月'!L11</f>
        <v>（職員番号）</v>
      </c>
      <c r="M11" s="216"/>
      <c r="N11" s="216"/>
      <c r="O11" s="217"/>
      <c r="P11" s="215" t="str">
        <f>'6月'!P11</f>
        <v>（職員番号）</v>
      </c>
      <c r="Q11" s="216"/>
      <c r="R11" s="216"/>
      <c r="S11" s="217"/>
      <c r="T11" s="215" t="str">
        <f>'6月'!T11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'6月'!H12</f>
        <v>（契約始期）</v>
      </c>
      <c r="I12" s="192"/>
      <c r="J12" s="192"/>
      <c r="K12" s="193"/>
      <c r="L12" s="191" t="str">
        <f>'6月'!L12</f>
        <v>（契約始期）</v>
      </c>
      <c r="M12" s="192"/>
      <c r="N12" s="192"/>
      <c r="O12" s="193"/>
      <c r="P12" s="191" t="str">
        <f>'6月'!P12</f>
        <v>（契約始期）</v>
      </c>
      <c r="Q12" s="192"/>
      <c r="R12" s="192"/>
      <c r="S12" s="193"/>
      <c r="T12" s="191" t="str">
        <f>'6月'!T12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'6月'!H13</f>
        <v>（契約終期）</v>
      </c>
      <c r="I13" s="192"/>
      <c r="J13" s="192"/>
      <c r="K13" s="193"/>
      <c r="L13" s="191" t="str">
        <f>'6月'!L13</f>
        <v>（契約終期）</v>
      </c>
      <c r="M13" s="192"/>
      <c r="N13" s="192"/>
      <c r="O13" s="193"/>
      <c r="P13" s="191" t="str">
        <f>'6月'!P13</f>
        <v>（契約終期）</v>
      </c>
      <c r="Q13" s="192"/>
      <c r="R13" s="192"/>
      <c r="S13" s="193"/>
      <c r="T13" s="191" t="str">
        <f>'6月'!T13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'6月'!H14</f>
        <v>TA科目名等
（TA以外は業務内容）</v>
      </c>
      <c r="I14" s="189"/>
      <c r="J14" s="189"/>
      <c r="K14" s="190"/>
      <c r="L14" s="188" t="str">
        <f>'6月'!L14</f>
        <v>TA科目名等
（TA以外は業務内容）</v>
      </c>
      <c r="M14" s="189"/>
      <c r="N14" s="189"/>
      <c r="O14" s="190"/>
      <c r="P14" s="188" t="str">
        <f>'6月'!P14</f>
        <v>TA科目名等
（TA以外は業務内容）</v>
      </c>
      <c r="Q14" s="189"/>
      <c r="R14" s="189"/>
      <c r="S14" s="190"/>
      <c r="T14" s="188" t="str">
        <f>'6月'!T14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42917</v>
      </c>
      <c r="C16" s="19">
        <f>B16</f>
        <v>42917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42918</v>
      </c>
      <c r="C17" s="19">
        <f>B17</f>
        <v>42918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42919</v>
      </c>
      <c r="C18" s="19">
        <f t="shared" ref="C18:C46" si="5">B18</f>
        <v>42919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42920</v>
      </c>
      <c r="C19" s="19">
        <f t="shared" si="5"/>
        <v>42920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42921</v>
      </c>
      <c r="C20" s="19">
        <f t="shared" si="5"/>
        <v>42921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42922</v>
      </c>
      <c r="C21" s="19">
        <f t="shared" si="5"/>
        <v>42922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42923</v>
      </c>
      <c r="C22" s="19">
        <f t="shared" si="5"/>
        <v>42923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42924</v>
      </c>
      <c r="C23" s="19">
        <f t="shared" si="5"/>
        <v>42924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42925</v>
      </c>
      <c r="C24" s="19">
        <f t="shared" si="5"/>
        <v>42925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42926</v>
      </c>
      <c r="C25" s="19">
        <f t="shared" si="5"/>
        <v>42926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42927</v>
      </c>
      <c r="C26" s="19">
        <f t="shared" si="5"/>
        <v>42927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42928</v>
      </c>
      <c r="C27" s="19">
        <f t="shared" si="5"/>
        <v>42928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42929</v>
      </c>
      <c r="C28" s="19">
        <f t="shared" si="5"/>
        <v>42929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42930</v>
      </c>
      <c r="C29" s="19">
        <f t="shared" si="5"/>
        <v>42930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42931</v>
      </c>
      <c r="C30" s="19">
        <f t="shared" si="5"/>
        <v>42931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42932</v>
      </c>
      <c r="C31" s="19">
        <f t="shared" si="5"/>
        <v>42932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42933</v>
      </c>
      <c r="C32" s="19">
        <f t="shared" si="5"/>
        <v>42933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42934</v>
      </c>
      <c r="C33" s="19">
        <f t="shared" si="5"/>
        <v>42934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42935</v>
      </c>
      <c r="C34" s="19">
        <f t="shared" si="5"/>
        <v>42935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42936</v>
      </c>
      <c r="C35" s="19">
        <f t="shared" si="5"/>
        <v>42936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42937</v>
      </c>
      <c r="C36" s="19">
        <f t="shared" si="5"/>
        <v>42937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42938</v>
      </c>
      <c r="C37" s="19">
        <f t="shared" si="5"/>
        <v>42938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42939</v>
      </c>
      <c r="C38" s="19">
        <f t="shared" si="5"/>
        <v>42939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42940</v>
      </c>
      <c r="C39" s="19">
        <f t="shared" si="5"/>
        <v>42940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42941</v>
      </c>
      <c r="C40" s="19">
        <f t="shared" si="5"/>
        <v>42941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42942</v>
      </c>
      <c r="C41" s="19">
        <f t="shared" si="5"/>
        <v>42942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42943</v>
      </c>
      <c r="C42" s="19">
        <f t="shared" si="5"/>
        <v>42943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42944</v>
      </c>
      <c r="C43" s="19">
        <f t="shared" si="5"/>
        <v>42944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42945</v>
      </c>
      <c r="C44" s="21">
        <f t="shared" si="5"/>
        <v>42945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42946</v>
      </c>
      <c r="C45" s="19">
        <f t="shared" si="5"/>
        <v>42946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>
        <f t="shared" si="7"/>
        <v>42947</v>
      </c>
      <c r="C46" s="23">
        <f t="shared" si="5"/>
        <v>42947</v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62" priority="4">
      <formula>$B44=""</formula>
    </cfRule>
  </conditionalFormatting>
  <conditionalFormatting sqref="F16:F46">
    <cfRule type="expression" dxfId="61" priority="3">
      <formula>AND(G16&gt;TIME(6,0,0),F16&lt;TIME(0,45,0),G16&lt;&gt;"")=TRUE</formula>
    </cfRule>
  </conditionalFormatting>
  <conditionalFormatting sqref="B16:AD46">
    <cfRule type="expression" dxfId="60" priority="5">
      <formula>MATCH($B16,祝日,0)&gt;0</formula>
    </cfRule>
    <cfRule type="expression" dxfId="59" priority="6">
      <formula>WEEKDAY($B16)=1</formula>
    </cfRule>
    <cfRule type="expression" dxfId="58" priority="7">
      <formula>WEEKDAY($B16)=7</formula>
    </cfRule>
  </conditionalFormatting>
  <conditionalFormatting sqref="G16:G46">
    <cfRule type="expression" dxfId="57" priority="2">
      <formula>AND(G16&gt;TIME(7,45,0),G16&lt;&gt;"")</formula>
    </cfRule>
  </conditionalFormatting>
  <conditionalFormatting sqref="H49:W49">
    <cfRule type="expression" dxfId="56" priority="1">
      <formula>H$47=0</formula>
    </cfRule>
  </conditionalFormatting>
  <dataValidations count="2">
    <dataValidation type="list" allowBlank="1" showInputMessage="1" showErrorMessage="1" sqref="P10:R10 T10:V10 H10:J10 L10:N10">
      <formula1>業務区分</formula1>
    </dataValidation>
    <dataValidation allowBlank="1" showInputMessage="1" sqref="H14:J15 L14:N15 P14:R15 T14:V15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'7月'!AC3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'7月'!AC4</f>
        <v>B7SD9999</v>
      </c>
      <c r="AD4" s="226"/>
      <c r="AE4" s="34"/>
      <c r="AI4" s="6"/>
    </row>
    <row r="5" spans="2:35" ht="30" customHeight="1" thickBot="1">
      <c r="B5" s="225">
        <v>8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'7月'!AC5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'7月'!H10</f>
        <v>業務区分
（要選択）</v>
      </c>
      <c r="I10" s="186"/>
      <c r="J10" s="186"/>
      <c r="K10" s="187"/>
      <c r="L10" s="185" t="str">
        <f>'7月'!L10</f>
        <v>業務区分
（要選択）</v>
      </c>
      <c r="M10" s="186"/>
      <c r="N10" s="186"/>
      <c r="O10" s="187"/>
      <c r="P10" s="185" t="str">
        <f>'7月'!P10</f>
        <v>業務区分
（要選択）</v>
      </c>
      <c r="Q10" s="186"/>
      <c r="R10" s="186"/>
      <c r="S10" s="187"/>
      <c r="T10" s="185" t="str">
        <f>'7月'!T10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'7月'!H11</f>
        <v>（職員番号）</v>
      </c>
      <c r="I11" s="216"/>
      <c r="J11" s="216"/>
      <c r="K11" s="217"/>
      <c r="L11" s="215" t="str">
        <f>'7月'!L11</f>
        <v>（職員番号）</v>
      </c>
      <c r="M11" s="216"/>
      <c r="N11" s="216"/>
      <c r="O11" s="217"/>
      <c r="P11" s="215" t="str">
        <f>'7月'!P11</f>
        <v>（職員番号）</v>
      </c>
      <c r="Q11" s="216"/>
      <c r="R11" s="216"/>
      <c r="S11" s="217"/>
      <c r="T11" s="215" t="str">
        <f>'7月'!T11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'7月'!H12</f>
        <v>（契約始期）</v>
      </c>
      <c r="I12" s="192"/>
      <c r="J12" s="192"/>
      <c r="K12" s="193"/>
      <c r="L12" s="191" t="str">
        <f>'7月'!L12</f>
        <v>（契約始期）</v>
      </c>
      <c r="M12" s="192"/>
      <c r="N12" s="192"/>
      <c r="O12" s="193"/>
      <c r="P12" s="191" t="str">
        <f>'7月'!P12</f>
        <v>（契約始期）</v>
      </c>
      <c r="Q12" s="192"/>
      <c r="R12" s="192"/>
      <c r="S12" s="193"/>
      <c r="T12" s="191" t="str">
        <f>'7月'!T12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'7月'!H13</f>
        <v>（契約終期）</v>
      </c>
      <c r="I13" s="192"/>
      <c r="J13" s="192"/>
      <c r="K13" s="193"/>
      <c r="L13" s="191" t="str">
        <f>'7月'!L13</f>
        <v>（契約終期）</v>
      </c>
      <c r="M13" s="192"/>
      <c r="N13" s="192"/>
      <c r="O13" s="193"/>
      <c r="P13" s="191" t="str">
        <f>'7月'!P13</f>
        <v>（契約終期）</v>
      </c>
      <c r="Q13" s="192"/>
      <c r="R13" s="192"/>
      <c r="S13" s="193"/>
      <c r="T13" s="191" t="str">
        <f>'7月'!T13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'7月'!H14</f>
        <v>TA科目名等
（TA以外は業務内容）</v>
      </c>
      <c r="I14" s="189"/>
      <c r="J14" s="189"/>
      <c r="K14" s="190"/>
      <c r="L14" s="188" t="str">
        <f>'7月'!L14</f>
        <v>TA科目名等
（TA以外は業務内容）</v>
      </c>
      <c r="M14" s="189"/>
      <c r="N14" s="189"/>
      <c r="O14" s="190"/>
      <c r="P14" s="188" t="str">
        <f>'7月'!P14</f>
        <v>TA科目名等
（TA以外は業務内容）</v>
      </c>
      <c r="Q14" s="189"/>
      <c r="R14" s="189"/>
      <c r="S14" s="190"/>
      <c r="T14" s="188" t="str">
        <f>'7月'!T14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42948</v>
      </c>
      <c r="C16" s="19">
        <f>B16</f>
        <v>42948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42949</v>
      </c>
      <c r="C17" s="19">
        <f>B17</f>
        <v>42949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42950</v>
      </c>
      <c r="C18" s="19">
        <f t="shared" ref="C18:C46" si="5">B18</f>
        <v>42950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42951</v>
      </c>
      <c r="C19" s="19">
        <f t="shared" si="5"/>
        <v>42951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42952</v>
      </c>
      <c r="C20" s="19">
        <f t="shared" si="5"/>
        <v>42952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42953</v>
      </c>
      <c r="C21" s="19">
        <f t="shared" si="5"/>
        <v>42953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42954</v>
      </c>
      <c r="C22" s="19">
        <f t="shared" si="5"/>
        <v>42954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42955</v>
      </c>
      <c r="C23" s="19">
        <f t="shared" si="5"/>
        <v>42955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42956</v>
      </c>
      <c r="C24" s="19">
        <f t="shared" si="5"/>
        <v>42956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42957</v>
      </c>
      <c r="C25" s="19">
        <f t="shared" si="5"/>
        <v>42957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42958</v>
      </c>
      <c r="C26" s="19">
        <f t="shared" si="5"/>
        <v>42958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42959</v>
      </c>
      <c r="C27" s="19">
        <f t="shared" si="5"/>
        <v>42959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42960</v>
      </c>
      <c r="C28" s="19">
        <f t="shared" si="5"/>
        <v>42960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42961</v>
      </c>
      <c r="C29" s="19">
        <f t="shared" si="5"/>
        <v>42961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42962</v>
      </c>
      <c r="C30" s="19">
        <f t="shared" si="5"/>
        <v>42962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42963</v>
      </c>
      <c r="C31" s="19">
        <f t="shared" si="5"/>
        <v>42963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42964</v>
      </c>
      <c r="C32" s="19">
        <f t="shared" si="5"/>
        <v>42964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42965</v>
      </c>
      <c r="C33" s="19">
        <f t="shared" si="5"/>
        <v>42965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42966</v>
      </c>
      <c r="C34" s="19">
        <f t="shared" si="5"/>
        <v>42966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42967</v>
      </c>
      <c r="C35" s="19">
        <f t="shared" si="5"/>
        <v>42967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42968</v>
      </c>
      <c r="C36" s="19">
        <f t="shared" si="5"/>
        <v>42968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42969</v>
      </c>
      <c r="C37" s="19">
        <f t="shared" si="5"/>
        <v>42969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42970</v>
      </c>
      <c r="C38" s="19">
        <f t="shared" si="5"/>
        <v>42970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42971</v>
      </c>
      <c r="C39" s="19">
        <f t="shared" si="5"/>
        <v>42971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42972</v>
      </c>
      <c r="C40" s="19">
        <f t="shared" si="5"/>
        <v>42972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42973</v>
      </c>
      <c r="C41" s="19">
        <f t="shared" si="5"/>
        <v>42973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42974</v>
      </c>
      <c r="C42" s="19">
        <f t="shared" si="5"/>
        <v>42974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42975</v>
      </c>
      <c r="C43" s="19">
        <f t="shared" si="5"/>
        <v>42975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42976</v>
      </c>
      <c r="C44" s="21">
        <f t="shared" si="5"/>
        <v>42976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42977</v>
      </c>
      <c r="C45" s="19">
        <f t="shared" si="5"/>
        <v>42977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>
        <f t="shared" si="7"/>
        <v>42978</v>
      </c>
      <c r="C46" s="23">
        <f t="shared" si="5"/>
        <v>42978</v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55" priority="4">
      <formula>$B44=""</formula>
    </cfRule>
  </conditionalFormatting>
  <conditionalFormatting sqref="F16:F46">
    <cfRule type="expression" dxfId="54" priority="3">
      <formula>AND(G16&gt;TIME(6,0,0),F16&lt;TIME(0,45,0),G16&lt;&gt;"")=TRUE</formula>
    </cfRule>
  </conditionalFormatting>
  <conditionalFormatting sqref="B16:AD46">
    <cfRule type="expression" dxfId="53" priority="5">
      <formula>MATCH($B16,祝日,0)&gt;0</formula>
    </cfRule>
    <cfRule type="expression" dxfId="52" priority="6">
      <formula>WEEKDAY($B16)=1</formula>
    </cfRule>
    <cfRule type="expression" dxfId="51" priority="7">
      <formula>WEEKDAY($B16)=7</formula>
    </cfRule>
  </conditionalFormatting>
  <conditionalFormatting sqref="G16:G46">
    <cfRule type="expression" dxfId="50" priority="2">
      <formula>AND(G16&gt;TIME(7,45,0),G16&lt;&gt;"")</formula>
    </cfRule>
  </conditionalFormatting>
  <conditionalFormatting sqref="H49:W49">
    <cfRule type="expression" dxfId="49" priority="1">
      <formula>H$47=0</formula>
    </cfRule>
  </conditionalFormatting>
  <dataValidations count="2">
    <dataValidation allowBlank="1" showInputMessage="1" sqref="H14:J15 L14:N15 P14:R15 T14:V15"/>
    <dataValidation type="list" allowBlank="1" showInputMessage="1" showErrorMessage="1" sqref="P10:R10 T10:V10 H10:J10 L10:N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'8月'!AC3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'8月'!AC4</f>
        <v>B7SD9999</v>
      </c>
      <c r="AD4" s="226"/>
      <c r="AE4" s="34"/>
      <c r="AI4" s="6"/>
    </row>
    <row r="5" spans="2:35" ht="30" customHeight="1" thickBot="1">
      <c r="B5" s="225">
        <v>9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'8月'!AC5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'8月'!H10</f>
        <v>業務区分
（要選択）</v>
      </c>
      <c r="I10" s="186"/>
      <c r="J10" s="186"/>
      <c r="K10" s="187"/>
      <c r="L10" s="185" t="str">
        <f>'8月'!L10</f>
        <v>業務区分
（要選択）</v>
      </c>
      <c r="M10" s="186"/>
      <c r="N10" s="186"/>
      <c r="O10" s="187"/>
      <c r="P10" s="185" t="str">
        <f>'8月'!P10</f>
        <v>業務区分
（要選択）</v>
      </c>
      <c r="Q10" s="186"/>
      <c r="R10" s="186"/>
      <c r="S10" s="187"/>
      <c r="T10" s="185" t="str">
        <f>'8月'!T10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'8月'!H11</f>
        <v>（職員番号）</v>
      </c>
      <c r="I11" s="216"/>
      <c r="J11" s="216"/>
      <c r="K11" s="217"/>
      <c r="L11" s="215" t="str">
        <f>'8月'!L11</f>
        <v>（職員番号）</v>
      </c>
      <c r="M11" s="216"/>
      <c r="N11" s="216"/>
      <c r="O11" s="217"/>
      <c r="P11" s="215" t="str">
        <f>'8月'!P11</f>
        <v>（職員番号）</v>
      </c>
      <c r="Q11" s="216"/>
      <c r="R11" s="216"/>
      <c r="S11" s="217"/>
      <c r="T11" s="215" t="str">
        <f>'8月'!T11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'8月'!H12</f>
        <v>（契約始期）</v>
      </c>
      <c r="I12" s="192"/>
      <c r="J12" s="192"/>
      <c r="K12" s="193"/>
      <c r="L12" s="191" t="str">
        <f>'8月'!L12</f>
        <v>（契約始期）</v>
      </c>
      <c r="M12" s="192"/>
      <c r="N12" s="192"/>
      <c r="O12" s="193"/>
      <c r="P12" s="191" t="str">
        <f>'8月'!P12</f>
        <v>（契約始期）</v>
      </c>
      <c r="Q12" s="192"/>
      <c r="R12" s="192"/>
      <c r="S12" s="193"/>
      <c r="T12" s="191" t="str">
        <f>'8月'!T12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'8月'!H13</f>
        <v>（契約終期）</v>
      </c>
      <c r="I13" s="192"/>
      <c r="J13" s="192"/>
      <c r="K13" s="193"/>
      <c r="L13" s="191" t="str">
        <f>'8月'!L13</f>
        <v>（契約終期）</v>
      </c>
      <c r="M13" s="192"/>
      <c r="N13" s="192"/>
      <c r="O13" s="193"/>
      <c r="P13" s="191" t="str">
        <f>'8月'!P13</f>
        <v>（契約終期）</v>
      </c>
      <c r="Q13" s="192"/>
      <c r="R13" s="192"/>
      <c r="S13" s="193"/>
      <c r="T13" s="191" t="str">
        <f>'8月'!T13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'8月'!H14</f>
        <v>TA科目名等
（TA以外は業務内容）</v>
      </c>
      <c r="I14" s="189"/>
      <c r="J14" s="189"/>
      <c r="K14" s="190"/>
      <c r="L14" s="188" t="str">
        <f>'8月'!L14</f>
        <v>TA科目名等
（TA以外は業務内容）</v>
      </c>
      <c r="M14" s="189"/>
      <c r="N14" s="189"/>
      <c r="O14" s="190"/>
      <c r="P14" s="188" t="str">
        <f>'8月'!P14</f>
        <v>TA科目名等
（TA以外は業務内容）</v>
      </c>
      <c r="Q14" s="189"/>
      <c r="R14" s="189"/>
      <c r="S14" s="190"/>
      <c r="T14" s="188" t="str">
        <f>'8月'!T14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42979</v>
      </c>
      <c r="C16" s="19">
        <f>B16</f>
        <v>42979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42980</v>
      </c>
      <c r="C17" s="19">
        <f>B17</f>
        <v>42980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42981</v>
      </c>
      <c r="C18" s="19">
        <f t="shared" ref="C18:C46" si="5">B18</f>
        <v>42981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42982</v>
      </c>
      <c r="C19" s="19">
        <f t="shared" si="5"/>
        <v>42982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42983</v>
      </c>
      <c r="C20" s="19">
        <f t="shared" si="5"/>
        <v>42983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42984</v>
      </c>
      <c r="C21" s="19">
        <f t="shared" si="5"/>
        <v>42984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42985</v>
      </c>
      <c r="C22" s="19">
        <f t="shared" si="5"/>
        <v>42985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42986</v>
      </c>
      <c r="C23" s="19">
        <f t="shared" si="5"/>
        <v>42986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42987</v>
      </c>
      <c r="C24" s="19">
        <f t="shared" si="5"/>
        <v>42987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42988</v>
      </c>
      <c r="C25" s="19">
        <f t="shared" si="5"/>
        <v>42988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42989</v>
      </c>
      <c r="C26" s="19">
        <f t="shared" si="5"/>
        <v>42989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42990</v>
      </c>
      <c r="C27" s="19">
        <f t="shared" si="5"/>
        <v>42990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42991</v>
      </c>
      <c r="C28" s="19">
        <f t="shared" si="5"/>
        <v>42991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42992</v>
      </c>
      <c r="C29" s="19">
        <f t="shared" si="5"/>
        <v>42992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42993</v>
      </c>
      <c r="C30" s="19">
        <f t="shared" si="5"/>
        <v>42993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42994</v>
      </c>
      <c r="C31" s="19">
        <f t="shared" si="5"/>
        <v>42994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42995</v>
      </c>
      <c r="C32" s="19">
        <f t="shared" si="5"/>
        <v>42995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42996</v>
      </c>
      <c r="C33" s="19">
        <f t="shared" si="5"/>
        <v>42996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42997</v>
      </c>
      <c r="C34" s="19">
        <f t="shared" si="5"/>
        <v>42997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42998</v>
      </c>
      <c r="C35" s="19">
        <f t="shared" si="5"/>
        <v>42998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42999</v>
      </c>
      <c r="C36" s="19">
        <f t="shared" si="5"/>
        <v>42999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43000</v>
      </c>
      <c r="C37" s="19">
        <f t="shared" si="5"/>
        <v>43000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43001</v>
      </c>
      <c r="C38" s="19">
        <f t="shared" si="5"/>
        <v>43001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43002</v>
      </c>
      <c r="C39" s="19">
        <f t="shared" si="5"/>
        <v>43002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43003</v>
      </c>
      <c r="C40" s="19">
        <f t="shared" si="5"/>
        <v>43003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43004</v>
      </c>
      <c r="C41" s="19">
        <f t="shared" si="5"/>
        <v>43004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43005</v>
      </c>
      <c r="C42" s="19">
        <f t="shared" si="5"/>
        <v>43005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43006</v>
      </c>
      <c r="C43" s="19">
        <f t="shared" si="5"/>
        <v>43006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43007</v>
      </c>
      <c r="C44" s="21">
        <f t="shared" si="5"/>
        <v>43007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43008</v>
      </c>
      <c r="C45" s="19">
        <f t="shared" si="5"/>
        <v>43008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 t="str">
        <f t="shared" si="7"/>
        <v/>
      </c>
      <c r="C46" s="23" t="str">
        <f t="shared" si="5"/>
        <v/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48" priority="4">
      <formula>$B44=""</formula>
    </cfRule>
  </conditionalFormatting>
  <conditionalFormatting sqref="F16:F46">
    <cfRule type="expression" dxfId="47" priority="3">
      <formula>AND(G16&gt;TIME(6,0,0),F16&lt;TIME(0,45,0),G16&lt;&gt;"")=TRUE</formula>
    </cfRule>
  </conditionalFormatting>
  <conditionalFormatting sqref="B16:AD46">
    <cfRule type="expression" dxfId="46" priority="5">
      <formula>MATCH($B16,祝日,0)&gt;0</formula>
    </cfRule>
    <cfRule type="expression" dxfId="45" priority="6">
      <formula>WEEKDAY($B16)=1</formula>
    </cfRule>
    <cfRule type="expression" dxfId="44" priority="7">
      <formula>WEEKDAY($B16)=7</formula>
    </cfRule>
  </conditionalFormatting>
  <conditionalFormatting sqref="G16:G46">
    <cfRule type="expression" dxfId="43" priority="2">
      <formula>AND(G16&gt;TIME(7,45,0),G16&lt;&gt;"")</formula>
    </cfRule>
  </conditionalFormatting>
  <conditionalFormatting sqref="H49:W49">
    <cfRule type="expression" dxfId="42" priority="1">
      <formula>H$47=0</formula>
    </cfRule>
  </conditionalFormatting>
  <dataValidations count="2">
    <dataValidation type="list" allowBlank="1" showInputMessage="1" showErrorMessage="1" sqref="P10:R10 T10:V10 H10:J10 L10:N10">
      <formula1>業務区分</formula1>
    </dataValidation>
    <dataValidation allowBlank="1" showInputMessage="1" sqref="H14:J15 L14:N15 P14:R15 T14:V15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colBreaks count="1" manualBreakCount="1">
    <brk id="30" max="4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0"/>
  <sheetViews>
    <sheetView view="pageBreakPreview" topLeftCell="B1" zoomScaleNormal="100" zoomScaleSheetLayoutView="100" workbookViewId="0">
      <selection activeCell="B1" sqref="B1:C1"/>
    </sheetView>
  </sheetViews>
  <sheetFormatPr defaultRowHeight="14.25" outlineLevelCol="1"/>
  <cols>
    <col min="1" max="1" width="3.125" style="4" hidden="1" customWidth="1"/>
    <col min="2" max="3" width="4.375" style="4" customWidth="1"/>
    <col min="4" max="6" width="5.5" style="4" customWidth="1"/>
    <col min="7" max="7" width="7.125" style="4" bestFit="1" customWidth="1"/>
    <col min="8" max="8" width="5.5" style="4" customWidth="1"/>
    <col min="9" max="10" width="5.5" style="4" hidden="1" customWidth="1" outlineLevel="1"/>
    <col min="11" max="11" width="5.5" style="4" customWidth="1" collapsed="1"/>
    <col min="12" max="12" width="5.5" style="4" customWidth="1"/>
    <col min="13" max="14" width="5.5" style="4" hidden="1" customWidth="1" outlineLevel="1"/>
    <col min="15" max="15" width="5.5" style="4" customWidth="1" collapsed="1"/>
    <col min="16" max="16" width="5.5" style="4" customWidth="1"/>
    <col min="17" max="18" width="5.5" style="4" hidden="1" customWidth="1" outlineLevel="1"/>
    <col min="19" max="19" width="5.5" style="4" customWidth="1" collapsed="1"/>
    <col min="20" max="20" width="5.5" style="4" customWidth="1"/>
    <col min="21" max="22" width="5.5" style="4" hidden="1" customWidth="1" outlineLevel="1"/>
    <col min="23" max="23" width="5.5" style="4" customWidth="1" collapsed="1"/>
    <col min="24" max="24" width="5.5" style="4" customWidth="1"/>
    <col min="25" max="26" width="5.5" style="4" hidden="1" customWidth="1" outlineLevel="1"/>
    <col min="27" max="27" width="5.5" style="4" customWidth="1" collapsed="1"/>
    <col min="28" max="30" width="10.625" style="4" customWidth="1"/>
    <col min="31" max="31" width="3.125" style="4" customWidth="1"/>
    <col min="32" max="34" width="12" style="4" customWidth="1"/>
    <col min="35" max="35" width="14.25" style="4" customWidth="1"/>
    <col min="36" max="16384" width="9" style="4"/>
  </cols>
  <sheetData>
    <row r="2" spans="2:35" ht="26.25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</row>
    <row r="3" spans="2:35" ht="30" customHeight="1">
      <c r="B3" s="229"/>
      <c r="C3" s="229"/>
      <c r="D3" s="5"/>
      <c r="E3" s="34"/>
      <c r="F3" s="34"/>
      <c r="G3" s="34"/>
      <c r="H3" s="34"/>
      <c r="I3" s="87"/>
      <c r="J3" s="87"/>
      <c r="K3" s="34"/>
      <c r="L3" s="34"/>
      <c r="M3" s="87"/>
      <c r="N3" s="87"/>
      <c r="O3" s="34"/>
      <c r="P3" s="34"/>
      <c r="Q3" s="87"/>
      <c r="R3" s="87"/>
      <c r="S3" s="34"/>
      <c r="T3" s="34"/>
      <c r="U3" s="87"/>
      <c r="V3" s="87"/>
      <c r="W3" s="34"/>
      <c r="X3" s="34"/>
      <c r="Y3" s="87"/>
      <c r="Z3" s="87"/>
      <c r="AA3" s="34"/>
      <c r="AB3" s="17" t="s">
        <v>36</v>
      </c>
      <c r="AC3" s="230" t="str">
        <f>'9月'!AC3</f>
        <v>○○学専攻</v>
      </c>
      <c r="AD3" s="230"/>
      <c r="AE3" s="34"/>
      <c r="AI3" s="6"/>
    </row>
    <row r="4" spans="2:35" ht="30" customHeight="1">
      <c r="B4" s="229">
        <v>2017</v>
      </c>
      <c r="C4" s="229"/>
      <c r="D4" s="5" t="s">
        <v>5</v>
      </c>
      <c r="E4" s="34"/>
      <c r="F4" s="34"/>
      <c r="G4" s="34"/>
      <c r="H4" s="34"/>
      <c r="I4" s="87"/>
      <c r="J4" s="87"/>
      <c r="K4" s="34"/>
      <c r="L4" s="34"/>
      <c r="M4" s="87"/>
      <c r="N4" s="87"/>
      <c r="O4" s="34"/>
      <c r="P4" s="34"/>
      <c r="Q4" s="87"/>
      <c r="R4" s="87"/>
      <c r="S4" s="34"/>
      <c r="T4" s="34"/>
      <c r="U4" s="87"/>
      <c r="V4" s="87"/>
      <c r="W4" s="34"/>
      <c r="X4" s="34"/>
      <c r="Y4" s="87"/>
      <c r="Z4" s="87"/>
      <c r="AA4" s="34"/>
      <c r="AB4" s="10" t="s">
        <v>29</v>
      </c>
      <c r="AC4" s="226" t="str">
        <f>'9月'!AC4</f>
        <v>B7SD9999</v>
      </c>
      <c r="AD4" s="226"/>
      <c r="AE4" s="34"/>
      <c r="AI4" s="6"/>
    </row>
    <row r="5" spans="2:35" ht="30" customHeight="1" thickBot="1">
      <c r="B5" s="225">
        <v>10</v>
      </c>
      <c r="C5" s="225"/>
      <c r="D5" s="14" t="s">
        <v>6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" t="s">
        <v>23</v>
      </c>
      <c r="AC5" s="226" t="str">
        <f>'9月'!AC5</f>
        <v>テスト</v>
      </c>
      <c r="AD5" s="226"/>
    </row>
    <row r="6" spans="2:35" ht="6" customHeight="1"/>
    <row r="7" spans="2:35" ht="22.5" customHeight="1" thickBot="1">
      <c r="B7" s="5"/>
    </row>
    <row r="8" spans="2:35" ht="28.5" customHeight="1">
      <c r="B8" s="194" t="s">
        <v>0</v>
      </c>
      <c r="C8" s="197" t="s">
        <v>1</v>
      </c>
      <c r="D8" s="209" t="s">
        <v>33</v>
      </c>
      <c r="E8" s="210"/>
      <c r="F8" s="200" t="s">
        <v>35</v>
      </c>
      <c r="G8" s="203" t="s">
        <v>54</v>
      </c>
      <c r="H8" s="206" t="s">
        <v>27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176" t="s">
        <v>32</v>
      </c>
      <c r="AC8" s="177"/>
      <c r="AD8" s="178"/>
    </row>
    <row r="9" spans="2:35" ht="19.5" customHeight="1">
      <c r="B9" s="195"/>
      <c r="C9" s="198"/>
      <c r="D9" s="211"/>
      <c r="E9" s="212"/>
      <c r="F9" s="201"/>
      <c r="G9" s="204"/>
      <c r="H9" s="218" t="s">
        <v>88</v>
      </c>
      <c r="I9" s="218"/>
      <c r="J9" s="218"/>
      <c r="K9" s="218"/>
      <c r="L9" s="218" t="s">
        <v>89</v>
      </c>
      <c r="M9" s="218"/>
      <c r="N9" s="218"/>
      <c r="O9" s="218"/>
      <c r="P9" s="218" t="s">
        <v>90</v>
      </c>
      <c r="Q9" s="218"/>
      <c r="R9" s="218"/>
      <c r="S9" s="218"/>
      <c r="T9" s="218" t="s">
        <v>91</v>
      </c>
      <c r="U9" s="218"/>
      <c r="V9" s="218"/>
      <c r="W9" s="218"/>
      <c r="X9" s="219" t="s">
        <v>48</v>
      </c>
      <c r="Y9" s="219"/>
      <c r="Z9" s="219"/>
      <c r="AA9" s="220"/>
      <c r="AB9" s="179"/>
      <c r="AC9" s="180"/>
      <c r="AD9" s="181"/>
    </row>
    <row r="10" spans="2:35" ht="33.75" customHeight="1">
      <c r="B10" s="195"/>
      <c r="C10" s="198"/>
      <c r="D10" s="211"/>
      <c r="E10" s="212"/>
      <c r="F10" s="201"/>
      <c r="G10" s="204"/>
      <c r="H10" s="185" t="str">
        <f>'9月'!H10</f>
        <v>業務区分
（要選択）</v>
      </c>
      <c r="I10" s="186"/>
      <c r="J10" s="186"/>
      <c r="K10" s="187"/>
      <c r="L10" s="185" t="str">
        <f>'9月'!L10</f>
        <v>業務区分
（要選択）</v>
      </c>
      <c r="M10" s="186"/>
      <c r="N10" s="186"/>
      <c r="O10" s="187"/>
      <c r="P10" s="185" t="str">
        <f>'9月'!P10</f>
        <v>業務区分
（要選択）</v>
      </c>
      <c r="Q10" s="186"/>
      <c r="R10" s="186"/>
      <c r="S10" s="187"/>
      <c r="T10" s="185" t="str">
        <f>'9月'!T10</f>
        <v>業務区分
（要選択）</v>
      </c>
      <c r="U10" s="186"/>
      <c r="V10" s="186"/>
      <c r="W10" s="187"/>
      <c r="X10" s="221"/>
      <c r="Y10" s="221"/>
      <c r="Z10" s="221"/>
      <c r="AA10" s="222"/>
      <c r="AB10" s="179"/>
      <c r="AC10" s="180"/>
      <c r="AD10" s="181"/>
    </row>
    <row r="11" spans="2:35" ht="19.5" customHeight="1">
      <c r="B11" s="195"/>
      <c r="C11" s="198"/>
      <c r="D11" s="211"/>
      <c r="E11" s="212"/>
      <c r="F11" s="201"/>
      <c r="G11" s="204"/>
      <c r="H11" s="215" t="str">
        <f>'9月'!H11</f>
        <v>（職員番号）</v>
      </c>
      <c r="I11" s="216"/>
      <c r="J11" s="216"/>
      <c r="K11" s="217"/>
      <c r="L11" s="215" t="str">
        <f>'9月'!L11</f>
        <v>（職員番号）</v>
      </c>
      <c r="M11" s="216"/>
      <c r="N11" s="216"/>
      <c r="O11" s="217"/>
      <c r="P11" s="215" t="str">
        <f>'9月'!P11</f>
        <v>（職員番号）</v>
      </c>
      <c r="Q11" s="216"/>
      <c r="R11" s="216"/>
      <c r="S11" s="217"/>
      <c r="T11" s="215" t="str">
        <f>'9月'!T11</f>
        <v>（職員番号）</v>
      </c>
      <c r="U11" s="216"/>
      <c r="V11" s="216"/>
      <c r="W11" s="217"/>
      <c r="X11" s="221"/>
      <c r="Y11" s="221"/>
      <c r="Z11" s="221"/>
      <c r="AA11" s="222"/>
      <c r="AB11" s="179"/>
      <c r="AC11" s="180"/>
      <c r="AD11" s="181"/>
    </row>
    <row r="12" spans="2:35" ht="19.5" customHeight="1">
      <c r="B12" s="195"/>
      <c r="C12" s="198"/>
      <c r="D12" s="211"/>
      <c r="E12" s="212"/>
      <c r="F12" s="201"/>
      <c r="G12" s="204"/>
      <c r="H12" s="191" t="str">
        <f>'9月'!H12</f>
        <v>（契約始期）</v>
      </c>
      <c r="I12" s="192"/>
      <c r="J12" s="192"/>
      <c r="K12" s="193"/>
      <c r="L12" s="191" t="str">
        <f>'9月'!L12</f>
        <v>（契約始期）</v>
      </c>
      <c r="M12" s="192"/>
      <c r="N12" s="192"/>
      <c r="O12" s="193"/>
      <c r="P12" s="191" t="str">
        <f>'9月'!P12</f>
        <v>（契約始期）</v>
      </c>
      <c r="Q12" s="192"/>
      <c r="R12" s="192"/>
      <c r="S12" s="193"/>
      <c r="T12" s="191" t="str">
        <f>'9月'!T12</f>
        <v>（契約始期）</v>
      </c>
      <c r="U12" s="192"/>
      <c r="V12" s="192"/>
      <c r="W12" s="193"/>
      <c r="X12" s="221"/>
      <c r="Y12" s="221"/>
      <c r="Z12" s="221"/>
      <c r="AA12" s="222"/>
      <c r="AB12" s="179"/>
      <c r="AC12" s="180"/>
      <c r="AD12" s="181"/>
    </row>
    <row r="13" spans="2:35" ht="19.5" customHeight="1">
      <c r="B13" s="195"/>
      <c r="C13" s="198"/>
      <c r="D13" s="211"/>
      <c r="E13" s="212"/>
      <c r="F13" s="201"/>
      <c r="G13" s="204"/>
      <c r="H13" s="191" t="str">
        <f>'9月'!H13</f>
        <v>（契約終期）</v>
      </c>
      <c r="I13" s="192"/>
      <c r="J13" s="192"/>
      <c r="K13" s="193"/>
      <c r="L13" s="191" t="str">
        <f>'9月'!L13</f>
        <v>（契約終期）</v>
      </c>
      <c r="M13" s="192"/>
      <c r="N13" s="192"/>
      <c r="O13" s="193"/>
      <c r="P13" s="191" t="str">
        <f>'9月'!P13</f>
        <v>（契約終期）</v>
      </c>
      <c r="Q13" s="192"/>
      <c r="R13" s="192"/>
      <c r="S13" s="193"/>
      <c r="T13" s="191" t="str">
        <f>'9月'!T13</f>
        <v>（契約終期）</v>
      </c>
      <c r="U13" s="192"/>
      <c r="V13" s="192"/>
      <c r="W13" s="193"/>
      <c r="X13" s="221"/>
      <c r="Y13" s="221"/>
      <c r="Z13" s="221"/>
      <c r="AA13" s="222"/>
      <c r="AB13" s="179"/>
      <c r="AC13" s="180"/>
      <c r="AD13" s="181"/>
    </row>
    <row r="14" spans="2:35" ht="38.25" customHeight="1">
      <c r="B14" s="195"/>
      <c r="C14" s="198"/>
      <c r="D14" s="213"/>
      <c r="E14" s="214"/>
      <c r="F14" s="201"/>
      <c r="G14" s="204"/>
      <c r="H14" s="188" t="str">
        <f>'9月'!H14</f>
        <v>TA科目名等
（TA以外は業務内容）</v>
      </c>
      <c r="I14" s="189"/>
      <c r="J14" s="189"/>
      <c r="K14" s="190"/>
      <c r="L14" s="188" t="str">
        <f>'9月'!L14</f>
        <v>TA科目名等
（TA以外は業務内容）</v>
      </c>
      <c r="M14" s="189"/>
      <c r="N14" s="189"/>
      <c r="O14" s="190"/>
      <c r="P14" s="188" t="str">
        <f>'9月'!P14</f>
        <v>TA科目名等
（TA以外は業務内容）</v>
      </c>
      <c r="Q14" s="189"/>
      <c r="R14" s="189"/>
      <c r="S14" s="190"/>
      <c r="T14" s="188" t="str">
        <f>'9月'!T14</f>
        <v>TA科目名等
（TA以外は業務内容）</v>
      </c>
      <c r="U14" s="189"/>
      <c r="V14" s="189"/>
      <c r="W14" s="190"/>
      <c r="X14" s="223"/>
      <c r="Y14" s="223"/>
      <c r="Z14" s="223"/>
      <c r="AA14" s="224"/>
      <c r="AB14" s="179"/>
      <c r="AC14" s="180"/>
      <c r="AD14" s="181"/>
    </row>
    <row r="15" spans="2:35" ht="23.25" thickBot="1">
      <c r="B15" s="196"/>
      <c r="C15" s="199"/>
      <c r="D15" s="52" t="s">
        <v>55</v>
      </c>
      <c r="E15" s="53" t="s">
        <v>51</v>
      </c>
      <c r="F15" s="202"/>
      <c r="G15" s="205"/>
      <c r="H15" s="51" t="s">
        <v>50</v>
      </c>
      <c r="I15" s="89" t="s">
        <v>98</v>
      </c>
      <c r="J15" s="89" t="s">
        <v>99</v>
      </c>
      <c r="K15" s="50" t="s">
        <v>51</v>
      </c>
      <c r="L15" s="51" t="s">
        <v>50</v>
      </c>
      <c r="M15" s="89" t="s">
        <v>98</v>
      </c>
      <c r="N15" s="89" t="s">
        <v>99</v>
      </c>
      <c r="O15" s="50" t="s">
        <v>51</v>
      </c>
      <c r="P15" s="51" t="s">
        <v>50</v>
      </c>
      <c r="Q15" s="89" t="s">
        <v>98</v>
      </c>
      <c r="R15" s="89" t="s">
        <v>99</v>
      </c>
      <c r="S15" s="50" t="s">
        <v>51</v>
      </c>
      <c r="T15" s="51" t="s">
        <v>50</v>
      </c>
      <c r="U15" s="89" t="s">
        <v>98</v>
      </c>
      <c r="V15" s="89" t="s">
        <v>99</v>
      </c>
      <c r="W15" s="50" t="s">
        <v>51</v>
      </c>
      <c r="X15" s="49" t="s">
        <v>50</v>
      </c>
      <c r="Y15" s="93" t="s">
        <v>98</v>
      </c>
      <c r="Z15" s="93" t="s">
        <v>99</v>
      </c>
      <c r="AA15" s="94" t="s">
        <v>51</v>
      </c>
      <c r="AB15" s="182"/>
      <c r="AC15" s="183"/>
      <c r="AD15" s="184"/>
    </row>
    <row r="16" spans="2:35" ht="20.100000000000001" customHeight="1">
      <c r="B16" s="18">
        <f>DATE($B$4,$B$5,1)</f>
        <v>43009</v>
      </c>
      <c r="C16" s="19">
        <f>B16</f>
        <v>43009</v>
      </c>
      <c r="D16" s="36" t="str">
        <f t="shared" ref="D16:D46" si="0">IF(MIN(H16:AA16)=0,"",MIN(H16:AA16))</f>
        <v/>
      </c>
      <c r="E16" s="37" t="str">
        <f t="shared" ref="E16:E46" si="1">IF(MAX(H16:AA16)=0,"",MAX(H16:AA16))</f>
        <v/>
      </c>
      <c r="F16" s="37" t="str">
        <f t="shared" ref="F16:F46" si="2">IFERROR(E16-D16-G16,"")</f>
        <v/>
      </c>
      <c r="G16" s="30" t="str">
        <f t="shared" ref="G16:G23" si="3">IF(K16-H16+O16-L16+S16-P16+W16-T16+AA16-X16=0,"",K16-H16+O16-L16+S16-P16+W16-T16+AA16-X16-(J16-I16+N16-M16+R16-Q16+V16-U16+Z16-Y16))</f>
        <v/>
      </c>
      <c r="H16" s="44"/>
      <c r="I16" s="90"/>
      <c r="J16" s="90"/>
      <c r="K16" s="43"/>
      <c r="L16" s="44"/>
      <c r="M16" s="90"/>
      <c r="N16" s="90"/>
      <c r="O16" s="43"/>
      <c r="P16" s="44"/>
      <c r="Q16" s="90"/>
      <c r="R16" s="90"/>
      <c r="S16" s="43"/>
      <c r="T16" s="44"/>
      <c r="U16" s="90"/>
      <c r="V16" s="90"/>
      <c r="W16" s="43"/>
      <c r="X16" s="44"/>
      <c r="Y16" s="90"/>
      <c r="Z16" s="90"/>
      <c r="AA16" s="43"/>
      <c r="AB16" s="173"/>
      <c r="AC16" s="174"/>
      <c r="AD16" s="175"/>
    </row>
    <row r="17" spans="2:34" ht="20.100000000000001" customHeight="1">
      <c r="B17" s="20">
        <f>B16+1</f>
        <v>43010</v>
      </c>
      <c r="C17" s="19">
        <f>B17</f>
        <v>43010</v>
      </c>
      <c r="D17" s="36" t="str">
        <f t="shared" si="0"/>
        <v/>
      </c>
      <c r="E17" s="37" t="str">
        <f t="shared" si="1"/>
        <v/>
      </c>
      <c r="F17" s="37" t="str">
        <f t="shared" si="2"/>
        <v/>
      </c>
      <c r="G17" s="30" t="str">
        <f t="shared" si="3"/>
        <v/>
      </c>
      <c r="H17" s="46"/>
      <c r="I17" s="91"/>
      <c r="J17" s="91"/>
      <c r="K17" s="45"/>
      <c r="L17" s="46"/>
      <c r="M17" s="91"/>
      <c r="N17" s="91"/>
      <c r="O17" s="45"/>
      <c r="P17" s="46"/>
      <c r="Q17" s="91"/>
      <c r="R17" s="91"/>
      <c r="S17" s="45"/>
      <c r="T17" s="46"/>
      <c r="U17" s="91"/>
      <c r="V17" s="91"/>
      <c r="W17" s="45"/>
      <c r="X17" s="46"/>
      <c r="Y17" s="90"/>
      <c r="Z17" s="90"/>
      <c r="AA17" s="95"/>
      <c r="AB17" s="173"/>
      <c r="AC17" s="174"/>
      <c r="AD17" s="175"/>
    </row>
    <row r="18" spans="2:34" ht="20.100000000000001" customHeight="1">
      <c r="B18" s="20">
        <f t="shared" ref="B18:B43" si="4">B17+1</f>
        <v>43011</v>
      </c>
      <c r="C18" s="19">
        <f t="shared" ref="C18:C46" si="5">B18</f>
        <v>43011</v>
      </c>
      <c r="D18" s="36" t="str">
        <f t="shared" si="0"/>
        <v/>
      </c>
      <c r="E18" s="37" t="str">
        <f t="shared" si="1"/>
        <v/>
      </c>
      <c r="F18" s="37" t="str">
        <f t="shared" si="2"/>
        <v/>
      </c>
      <c r="G18" s="30" t="str">
        <f t="shared" si="3"/>
        <v/>
      </c>
      <c r="H18" s="46"/>
      <c r="I18" s="91"/>
      <c r="J18" s="91"/>
      <c r="K18" s="45"/>
      <c r="L18" s="46"/>
      <c r="M18" s="91"/>
      <c r="N18" s="91"/>
      <c r="O18" s="45"/>
      <c r="P18" s="46"/>
      <c r="Q18" s="91"/>
      <c r="R18" s="91"/>
      <c r="S18" s="45"/>
      <c r="T18" s="46"/>
      <c r="U18" s="91"/>
      <c r="V18" s="91"/>
      <c r="W18" s="45"/>
      <c r="X18" s="46"/>
      <c r="Y18" s="90"/>
      <c r="Z18" s="90"/>
      <c r="AA18" s="95"/>
      <c r="AB18" s="173"/>
      <c r="AC18" s="174"/>
      <c r="AD18" s="175"/>
    </row>
    <row r="19" spans="2:34" ht="20.100000000000001" customHeight="1">
      <c r="B19" s="20">
        <f t="shared" si="4"/>
        <v>43012</v>
      </c>
      <c r="C19" s="19">
        <f t="shared" si="5"/>
        <v>43012</v>
      </c>
      <c r="D19" s="36" t="str">
        <f t="shared" si="0"/>
        <v/>
      </c>
      <c r="E19" s="37" t="str">
        <f t="shared" si="1"/>
        <v/>
      </c>
      <c r="F19" s="37" t="str">
        <f t="shared" si="2"/>
        <v/>
      </c>
      <c r="G19" s="30" t="str">
        <f t="shared" si="3"/>
        <v/>
      </c>
      <c r="H19" s="46"/>
      <c r="I19" s="91"/>
      <c r="J19" s="91"/>
      <c r="K19" s="45"/>
      <c r="L19" s="46"/>
      <c r="M19" s="91"/>
      <c r="N19" s="91"/>
      <c r="O19" s="45"/>
      <c r="P19" s="46"/>
      <c r="Q19" s="91"/>
      <c r="R19" s="91"/>
      <c r="S19" s="45"/>
      <c r="T19" s="46"/>
      <c r="U19" s="91"/>
      <c r="V19" s="91"/>
      <c r="W19" s="45"/>
      <c r="X19" s="46"/>
      <c r="Y19" s="90"/>
      <c r="Z19" s="90"/>
      <c r="AA19" s="95"/>
      <c r="AB19" s="173"/>
      <c r="AC19" s="174"/>
      <c r="AD19" s="175"/>
    </row>
    <row r="20" spans="2:34" ht="20.100000000000001" customHeight="1">
      <c r="B20" s="20">
        <f t="shared" si="4"/>
        <v>43013</v>
      </c>
      <c r="C20" s="19">
        <f t="shared" si="5"/>
        <v>43013</v>
      </c>
      <c r="D20" s="36" t="str">
        <f t="shared" si="0"/>
        <v/>
      </c>
      <c r="E20" s="37" t="str">
        <f t="shared" si="1"/>
        <v/>
      </c>
      <c r="F20" s="37" t="str">
        <f t="shared" si="2"/>
        <v/>
      </c>
      <c r="G20" s="30" t="str">
        <f t="shared" si="3"/>
        <v/>
      </c>
      <c r="H20" s="46"/>
      <c r="I20" s="91"/>
      <c r="J20" s="91"/>
      <c r="K20" s="45"/>
      <c r="L20" s="46"/>
      <c r="M20" s="91"/>
      <c r="N20" s="91"/>
      <c r="O20" s="45"/>
      <c r="P20" s="46"/>
      <c r="Q20" s="91"/>
      <c r="R20" s="91"/>
      <c r="S20" s="45"/>
      <c r="T20" s="46"/>
      <c r="U20" s="91"/>
      <c r="V20" s="91"/>
      <c r="W20" s="45"/>
      <c r="X20" s="46"/>
      <c r="Y20" s="90"/>
      <c r="Z20" s="90"/>
      <c r="AA20" s="95"/>
      <c r="AB20" s="173"/>
      <c r="AC20" s="174"/>
      <c r="AD20" s="175"/>
    </row>
    <row r="21" spans="2:34" ht="20.100000000000001" customHeight="1">
      <c r="B21" s="20">
        <f t="shared" si="4"/>
        <v>43014</v>
      </c>
      <c r="C21" s="19">
        <f t="shared" si="5"/>
        <v>43014</v>
      </c>
      <c r="D21" s="36" t="str">
        <f t="shared" si="0"/>
        <v/>
      </c>
      <c r="E21" s="37" t="str">
        <f t="shared" si="1"/>
        <v/>
      </c>
      <c r="F21" s="37" t="str">
        <f t="shared" si="2"/>
        <v/>
      </c>
      <c r="G21" s="30" t="str">
        <f t="shared" si="3"/>
        <v/>
      </c>
      <c r="H21" s="46"/>
      <c r="I21" s="91"/>
      <c r="J21" s="91"/>
      <c r="K21" s="45"/>
      <c r="L21" s="46"/>
      <c r="M21" s="91"/>
      <c r="N21" s="91"/>
      <c r="O21" s="45"/>
      <c r="P21" s="46"/>
      <c r="Q21" s="91"/>
      <c r="R21" s="91"/>
      <c r="S21" s="45"/>
      <c r="T21" s="46"/>
      <c r="U21" s="91"/>
      <c r="V21" s="91"/>
      <c r="W21" s="45"/>
      <c r="X21" s="46"/>
      <c r="Y21" s="90"/>
      <c r="Z21" s="90"/>
      <c r="AA21" s="95"/>
      <c r="AB21" s="173"/>
      <c r="AC21" s="174"/>
      <c r="AD21" s="175"/>
    </row>
    <row r="22" spans="2:34" ht="20.100000000000001" customHeight="1">
      <c r="B22" s="20">
        <f t="shared" si="4"/>
        <v>43015</v>
      </c>
      <c r="C22" s="19">
        <f t="shared" si="5"/>
        <v>43015</v>
      </c>
      <c r="D22" s="36" t="str">
        <f t="shared" si="0"/>
        <v/>
      </c>
      <c r="E22" s="37" t="str">
        <f t="shared" si="1"/>
        <v/>
      </c>
      <c r="F22" s="37" t="str">
        <f t="shared" si="2"/>
        <v/>
      </c>
      <c r="G22" s="30" t="str">
        <f t="shared" si="3"/>
        <v/>
      </c>
      <c r="H22" s="46"/>
      <c r="I22" s="91"/>
      <c r="J22" s="91"/>
      <c r="K22" s="45"/>
      <c r="L22" s="46"/>
      <c r="M22" s="91"/>
      <c r="N22" s="91"/>
      <c r="O22" s="45"/>
      <c r="P22" s="46"/>
      <c r="Q22" s="91"/>
      <c r="R22" s="91"/>
      <c r="S22" s="45"/>
      <c r="T22" s="46"/>
      <c r="U22" s="91"/>
      <c r="V22" s="91"/>
      <c r="W22" s="45"/>
      <c r="X22" s="46"/>
      <c r="Y22" s="90"/>
      <c r="Z22" s="90"/>
      <c r="AA22" s="95"/>
      <c r="AB22" s="173"/>
      <c r="AC22" s="174"/>
      <c r="AD22" s="175"/>
    </row>
    <row r="23" spans="2:34" ht="20.100000000000001" customHeight="1">
      <c r="B23" s="20">
        <f t="shared" si="4"/>
        <v>43016</v>
      </c>
      <c r="C23" s="19">
        <f t="shared" si="5"/>
        <v>43016</v>
      </c>
      <c r="D23" s="36" t="str">
        <f t="shared" si="0"/>
        <v/>
      </c>
      <c r="E23" s="37" t="str">
        <f t="shared" si="1"/>
        <v/>
      </c>
      <c r="F23" s="37" t="str">
        <f t="shared" si="2"/>
        <v/>
      </c>
      <c r="G23" s="30" t="str">
        <f t="shared" si="3"/>
        <v/>
      </c>
      <c r="H23" s="46"/>
      <c r="I23" s="91"/>
      <c r="J23" s="91"/>
      <c r="K23" s="45"/>
      <c r="L23" s="46"/>
      <c r="M23" s="91"/>
      <c r="N23" s="91"/>
      <c r="O23" s="45"/>
      <c r="P23" s="46"/>
      <c r="Q23" s="91"/>
      <c r="R23" s="91"/>
      <c r="S23" s="45"/>
      <c r="T23" s="46"/>
      <c r="U23" s="91"/>
      <c r="V23" s="91"/>
      <c r="W23" s="45"/>
      <c r="X23" s="46"/>
      <c r="Y23" s="90"/>
      <c r="Z23" s="90"/>
      <c r="AA23" s="95"/>
      <c r="AB23" s="173"/>
      <c r="AC23" s="174"/>
      <c r="AD23" s="175"/>
      <c r="AE23" s="6"/>
      <c r="AF23" s="6"/>
      <c r="AG23" s="6"/>
      <c r="AH23" s="6"/>
    </row>
    <row r="24" spans="2:34" ht="20.100000000000001" customHeight="1">
      <c r="B24" s="20">
        <f t="shared" si="4"/>
        <v>43017</v>
      </c>
      <c r="C24" s="19">
        <f t="shared" si="5"/>
        <v>43017</v>
      </c>
      <c r="D24" s="36" t="str">
        <f t="shared" si="0"/>
        <v/>
      </c>
      <c r="E24" s="37" t="str">
        <f t="shared" si="1"/>
        <v/>
      </c>
      <c r="F24" s="37" t="str">
        <f t="shared" si="2"/>
        <v/>
      </c>
      <c r="G24" s="30" t="str">
        <f t="shared" ref="G24:G46" si="6">IF(K24-H24+O24-L24+S24-P24+W24-T24+AA24-X24=0,"",K24-H24+O24-L24+S24-P24+W24-T24+AA24-X24-(J24-I24+N24-M24+R24-Q24+V24-U24+Z24-Y24))</f>
        <v/>
      </c>
      <c r="H24" s="46"/>
      <c r="I24" s="91"/>
      <c r="J24" s="91"/>
      <c r="K24" s="45"/>
      <c r="L24" s="46"/>
      <c r="M24" s="91"/>
      <c r="N24" s="91"/>
      <c r="O24" s="45"/>
      <c r="P24" s="46"/>
      <c r="Q24" s="91"/>
      <c r="R24" s="91"/>
      <c r="S24" s="45"/>
      <c r="T24" s="46"/>
      <c r="U24" s="91"/>
      <c r="V24" s="91"/>
      <c r="W24" s="45"/>
      <c r="X24" s="46"/>
      <c r="Y24" s="90"/>
      <c r="Z24" s="90"/>
      <c r="AA24" s="95"/>
      <c r="AB24" s="173"/>
      <c r="AC24" s="174"/>
      <c r="AD24" s="175"/>
      <c r="AE24" s="6"/>
      <c r="AF24" s="7"/>
      <c r="AG24" s="7"/>
      <c r="AH24" s="7"/>
    </row>
    <row r="25" spans="2:34" ht="20.100000000000001" customHeight="1">
      <c r="B25" s="20">
        <f t="shared" si="4"/>
        <v>43018</v>
      </c>
      <c r="C25" s="19">
        <f t="shared" si="5"/>
        <v>43018</v>
      </c>
      <c r="D25" s="36" t="str">
        <f t="shared" si="0"/>
        <v/>
      </c>
      <c r="E25" s="37" t="str">
        <f t="shared" si="1"/>
        <v/>
      </c>
      <c r="F25" s="37" t="str">
        <f t="shared" si="2"/>
        <v/>
      </c>
      <c r="G25" s="30" t="str">
        <f t="shared" si="6"/>
        <v/>
      </c>
      <c r="H25" s="46"/>
      <c r="I25" s="91"/>
      <c r="J25" s="91"/>
      <c r="K25" s="45"/>
      <c r="L25" s="46"/>
      <c r="M25" s="91"/>
      <c r="N25" s="91"/>
      <c r="O25" s="45"/>
      <c r="P25" s="46"/>
      <c r="Q25" s="91"/>
      <c r="R25" s="91"/>
      <c r="S25" s="45"/>
      <c r="T25" s="46"/>
      <c r="U25" s="91"/>
      <c r="V25" s="91"/>
      <c r="W25" s="45"/>
      <c r="X25" s="46"/>
      <c r="Y25" s="90"/>
      <c r="Z25" s="90"/>
      <c r="AA25" s="95"/>
      <c r="AB25" s="173"/>
      <c r="AC25" s="174"/>
      <c r="AD25" s="175"/>
      <c r="AE25" s="6"/>
      <c r="AF25" s="7"/>
      <c r="AG25" s="7"/>
      <c r="AH25" s="7"/>
    </row>
    <row r="26" spans="2:34" ht="20.100000000000001" customHeight="1">
      <c r="B26" s="20">
        <f t="shared" si="4"/>
        <v>43019</v>
      </c>
      <c r="C26" s="19">
        <f t="shared" si="5"/>
        <v>43019</v>
      </c>
      <c r="D26" s="36" t="str">
        <f t="shared" si="0"/>
        <v/>
      </c>
      <c r="E26" s="37" t="str">
        <f t="shared" si="1"/>
        <v/>
      </c>
      <c r="F26" s="37" t="str">
        <f t="shared" si="2"/>
        <v/>
      </c>
      <c r="G26" s="30" t="str">
        <f t="shared" si="6"/>
        <v/>
      </c>
      <c r="H26" s="46"/>
      <c r="I26" s="91"/>
      <c r="J26" s="91"/>
      <c r="K26" s="45"/>
      <c r="L26" s="46"/>
      <c r="M26" s="91"/>
      <c r="N26" s="91"/>
      <c r="O26" s="45"/>
      <c r="P26" s="46"/>
      <c r="Q26" s="91"/>
      <c r="R26" s="91"/>
      <c r="S26" s="45"/>
      <c r="T26" s="46"/>
      <c r="U26" s="91"/>
      <c r="V26" s="91"/>
      <c r="W26" s="45"/>
      <c r="X26" s="46"/>
      <c r="Y26" s="90"/>
      <c r="Z26" s="90"/>
      <c r="AA26" s="95"/>
      <c r="AB26" s="173"/>
      <c r="AC26" s="174"/>
      <c r="AD26" s="175"/>
    </row>
    <row r="27" spans="2:34" ht="20.100000000000001" customHeight="1">
      <c r="B27" s="20">
        <f t="shared" si="4"/>
        <v>43020</v>
      </c>
      <c r="C27" s="19">
        <f t="shared" si="5"/>
        <v>43020</v>
      </c>
      <c r="D27" s="36" t="str">
        <f t="shared" si="0"/>
        <v/>
      </c>
      <c r="E27" s="37" t="str">
        <f t="shared" si="1"/>
        <v/>
      </c>
      <c r="F27" s="37" t="str">
        <f t="shared" si="2"/>
        <v/>
      </c>
      <c r="G27" s="30" t="str">
        <f t="shared" si="6"/>
        <v/>
      </c>
      <c r="H27" s="46"/>
      <c r="I27" s="91"/>
      <c r="J27" s="91"/>
      <c r="K27" s="45"/>
      <c r="L27" s="46"/>
      <c r="M27" s="91"/>
      <c r="N27" s="91"/>
      <c r="O27" s="45"/>
      <c r="P27" s="46"/>
      <c r="Q27" s="91"/>
      <c r="R27" s="91"/>
      <c r="S27" s="45"/>
      <c r="T27" s="46"/>
      <c r="U27" s="91"/>
      <c r="V27" s="91"/>
      <c r="W27" s="45"/>
      <c r="X27" s="46"/>
      <c r="Y27" s="90"/>
      <c r="Z27" s="90"/>
      <c r="AA27" s="95"/>
      <c r="AB27" s="173"/>
      <c r="AC27" s="174"/>
      <c r="AD27" s="175"/>
    </row>
    <row r="28" spans="2:34" ht="20.100000000000001" customHeight="1">
      <c r="B28" s="20">
        <f t="shared" si="4"/>
        <v>43021</v>
      </c>
      <c r="C28" s="19">
        <f t="shared" si="5"/>
        <v>43021</v>
      </c>
      <c r="D28" s="36" t="str">
        <f t="shared" si="0"/>
        <v/>
      </c>
      <c r="E28" s="37" t="str">
        <f t="shared" si="1"/>
        <v/>
      </c>
      <c r="F28" s="37" t="str">
        <f t="shared" si="2"/>
        <v/>
      </c>
      <c r="G28" s="30" t="str">
        <f t="shared" si="6"/>
        <v/>
      </c>
      <c r="H28" s="46"/>
      <c r="I28" s="91"/>
      <c r="J28" s="91"/>
      <c r="K28" s="45"/>
      <c r="L28" s="46"/>
      <c r="M28" s="91"/>
      <c r="N28" s="91"/>
      <c r="O28" s="45"/>
      <c r="P28" s="46"/>
      <c r="Q28" s="91"/>
      <c r="R28" s="91"/>
      <c r="S28" s="45"/>
      <c r="T28" s="46"/>
      <c r="U28" s="91"/>
      <c r="V28" s="91"/>
      <c r="W28" s="45"/>
      <c r="X28" s="46"/>
      <c r="Y28" s="90"/>
      <c r="Z28" s="90"/>
      <c r="AA28" s="95"/>
      <c r="AB28" s="173"/>
      <c r="AC28" s="174"/>
      <c r="AD28" s="175"/>
    </row>
    <row r="29" spans="2:34" ht="20.100000000000001" customHeight="1">
      <c r="B29" s="20">
        <f t="shared" si="4"/>
        <v>43022</v>
      </c>
      <c r="C29" s="19">
        <f t="shared" si="5"/>
        <v>43022</v>
      </c>
      <c r="D29" s="36" t="str">
        <f t="shared" si="0"/>
        <v/>
      </c>
      <c r="E29" s="37" t="str">
        <f t="shared" si="1"/>
        <v/>
      </c>
      <c r="F29" s="37" t="str">
        <f t="shared" si="2"/>
        <v/>
      </c>
      <c r="G29" s="30" t="str">
        <f t="shared" si="6"/>
        <v/>
      </c>
      <c r="H29" s="46"/>
      <c r="I29" s="91"/>
      <c r="J29" s="91"/>
      <c r="K29" s="45"/>
      <c r="L29" s="46"/>
      <c r="M29" s="91"/>
      <c r="N29" s="91"/>
      <c r="O29" s="45"/>
      <c r="P29" s="46"/>
      <c r="Q29" s="91"/>
      <c r="R29" s="91"/>
      <c r="S29" s="45"/>
      <c r="T29" s="46"/>
      <c r="U29" s="91"/>
      <c r="V29" s="91"/>
      <c r="W29" s="45"/>
      <c r="X29" s="46"/>
      <c r="Y29" s="90"/>
      <c r="Z29" s="90"/>
      <c r="AA29" s="95"/>
      <c r="AB29" s="173"/>
      <c r="AC29" s="174"/>
      <c r="AD29" s="175"/>
    </row>
    <row r="30" spans="2:34" ht="20.100000000000001" customHeight="1">
      <c r="B30" s="20">
        <f t="shared" si="4"/>
        <v>43023</v>
      </c>
      <c r="C30" s="19">
        <f t="shared" si="5"/>
        <v>43023</v>
      </c>
      <c r="D30" s="36" t="str">
        <f t="shared" si="0"/>
        <v/>
      </c>
      <c r="E30" s="37" t="str">
        <f t="shared" si="1"/>
        <v/>
      </c>
      <c r="F30" s="37" t="str">
        <f t="shared" si="2"/>
        <v/>
      </c>
      <c r="G30" s="30" t="str">
        <f t="shared" si="6"/>
        <v/>
      </c>
      <c r="H30" s="46"/>
      <c r="I30" s="91"/>
      <c r="J30" s="91"/>
      <c r="K30" s="45"/>
      <c r="L30" s="46"/>
      <c r="M30" s="91"/>
      <c r="N30" s="91"/>
      <c r="O30" s="45"/>
      <c r="P30" s="46"/>
      <c r="Q30" s="91"/>
      <c r="R30" s="91"/>
      <c r="S30" s="45"/>
      <c r="T30" s="46"/>
      <c r="U30" s="91"/>
      <c r="V30" s="91"/>
      <c r="W30" s="45"/>
      <c r="X30" s="46"/>
      <c r="Y30" s="90"/>
      <c r="Z30" s="90"/>
      <c r="AA30" s="95"/>
      <c r="AB30" s="173"/>
      <c r="AC30" s="174"/>
      <c r="AD30" s="175"/>
    </row>
    <row r="31" spans="2:34" ht="20.100000000000001" customHeight="1">
      <c r="B31" s="20">
        <f t="shared" si="4"/>
        <v>43024</v>
      </c>
      <c r="C31" s="19">
        <f t="shared" si="5"/>
        <v>43024</v>
      </c>
      <c r="D31" s="36" t="str">
        <f t="shared" si="0"/>
        <v/>
      </c>
      <c r="E31" s="37" t="str">
        <f t="shared" si="1"/>
        <v/>
      </c>
      <c r="F31" s="37" t="str">
        <f t="shared" si="2"/>
        <v/>
      </c>
      <c r="G31" s="30" t="str">
        <f t="shared" si="6"/>
        <v/>
      </c>
      <c r="H31" s="46"/>
      <c r="I31" s="91"/>
      <c r="J31" s="91"/>
      <c r="K31" s="45"/>
      <c r="L31" s="46"/>
      <c r="M31" s="91"/>
      <c r="N31" s="91"/>
      <c r="O31" s="45"/>
      <c r="P31" s="46"/>
      <c r="Q31" s="91"/>
      <c r="R31" s="91"/>
      <c r="S31" s="45"/>
      <c r="T31" s="46"/>
      <c r="U31" s="91"/>
      <c r="V31" s="91"/>
      <c r="W31" s="45"/>
      <c r="X31" s="46"/>
      <c r="Y31" s="90"/>
      <c r="Z31" s="90"/>
      <c r="AA31" s="95"/>
      <c r="AB31" s="173"/>
      <c r="AC31" s="174"/>
      <c r="AD31" s="175"/>
    </row>
    <row r="32" spans="2:34" ht="20.100000000000001" customHeight="1">
      <c r="B32" s="20">
        <f t="shared" si="4"/>
        <v>43025</v>
      </c>
      <c r="C32" s="19">
        <f t="shared" si="5"/>
        <v>43025</v>
      </c>
      <c r="D32" s="36" t="str">
        <f t="shared" si="0"/>
        <v/>
      </c>
      <c r="E32" s="37" t="str">
        <f t="shared" si="1"/>
        <v/>
      </c>
      <c r="F32" s="37" t="str">
        <f t="shared" si="2"/>
        <v/>
      </c>
      <c r="G32" s="30" t="str">
        <f t="shared" si="6"/>
        <v/>
      </c>
      <c r="H32" s="46"/>
      <c r="I32" s="91"/>
      <c r="J32" s="91"/>
      <c r="K32" s="45"/>
      <c r="L32" s="46"/>
      <c r="M32" s="91"/>
      <c r="N32" s="91"/>
      <c r="O32" s="45"/>
      <c r="P32" s="46"/>
      <c r="Q32" s="91"/>
      <c r="R32" s="91"/>
      <c r="S32" s="45"/>
      <c r="T32" s="46"/>
      <c r="U32" s="91"/>
      <c r="V32" s="91"/>
      <c r="W32" s="45"/>
      <c r="X32" s="46"/>
      <c r="Y32" s="90"/>
      <c r="Z32" s="90"/>
      <c r="AA32" s="95"/>
      <c r="AB32" s="173"/>
      <c r="AC32" s="174"/>
      <c r="AD32" s="175"/>
    </row>
    <row r="33" spans="2:30" ht="20.100000000000001" customHeight="1">
      <c r="B33" s="20">
        <f t="shared" si="4"/>
        <v>43026</v>
      </c>
      <c r="C33" s="19">
        <f t="shared" si="5"/>
        <v>43026</v>
      </c>
      <c r="D33" s="36" t="str">
        <f t="shared" si="0"/>
        <v/>
      </c>
      <c r="E33" s="37" t="str">
        <f t="shared" si="1"/>
        <v/>
      </c>
      <c r="F33" s="37" t="str">
        <f t="shared" si="2"/>
        <v/>
      </c>
      <c r="G33" s="30" t="str">
        <f t="shared" si="6"/>
        <v/>
      </c>
      <c r="H33" s="46"/>
      <c r="I33" s="91"/>
      <c r="J33" s="91"/>
      <c r="K33" s="45"/>
      <c r="L33" s="46"/>
      <c r="M33" s="91"/>
      <c r="N33" s="91"/>
      <c r="O33" s="45"/>
      <c r="P33" s="46"/>
      <c r="Q33" s="91"/>
      <c r="R33" s="91"/>
      <c r="S33" s="45"/>
      <c r="T33" s="46"/>
      <c r="U33" s="91"/>
      <c r="V33" s="91"/>
      <c r="W33" s="45"/>
      <c r="X33" s="46"/>
      <c r="Y33" s="90"/>
      <c r="Z33" s="90"/>
      <c r="AA33" s="95"/>
      <c r="AB33" s="173"/>
      <c r="AC33" s="174"/>
      <c r="AD33" s="175"/>
    </row>
    <row r="34" spans="2:30" ht="20.100000000000001" customHeight="1">
      <c r="B34" s="20">
        <f t="shared" si="4"/>
        <v>43027</v>
      </c>
      <c r="C34" s="19">
        <f t="shared" si="5"/>
        <v>43027</v>
      </c>
      <c r="D34" s="36" t="str">
        <f t="shared" si="0"/>
        <v/>
      </c>
      <c r="E34" s="37" t="str">
        <f t="shared" si="1"/>
        <v/>
      </c>
      <c r="F34" s="37" t="str">
        <f t="shared" si="2"/>
        <v/>
      </c>
      <c r="G34" s="30" t="str">
        <f t="shared" si="6"/>
        <v/>
      </c>
      <c r="H34" s="46"/>
      <c r="I34" s="91"/>
      <c r="J34" s="91"/>
      <c r="K34" s="45"/>
      <c r="L34" s="46"/>
      <c r="M34" s="91"/>
      <c r="N34" s="91"/>
      <c r="O34" s="45"/>
      <c r="P34" s="46"/>
      <c r="Q34" s="91"/>
      <c r="R34" s="91"/>
      <c r="S34" s="45"/>
      <c r="T34" s="46"/>
      <c r="U34" s="91"/>
      <c r="V34" s="91"/>
      <c r="W34" s="45"/>
      <c r="X34" s="46"/>
      <c r="Y34" s="90"/>
      <c r="Z34" s="90"/>
      <c r="AA34" s="95"/>
      <c r="AB34" s="173"/>
      <c r="AC34" s="174"/>
      <c r="AD34" s="175"/>
    </row>
    <row r="35" spans="2:30" ht="20.100000000000001" customHeight="1">
      <c r="B35" s="20">
        <f t="shared" si="4"/>
        <v>43028</v>
      </c>
      <c r="C35" s="19">
        <f t="shared" si="5"/>
        <v>43028</v>
      </c>
      <c r="D35" s="36" t="str">
        <f t="shared" si="0"/>
        <v/>
      </c>
      <c r="E35" s="37" t="str">
        <f t="shared" si="1"/>
        <v/>
      </c>
      <c r="F35" s="37" t="str">
        <f t="shared" si="2"/>
        <v/>
      </c>
      <c r="G35" s="30" t="str">
        <f t="shared" si="6"/>
        <v/>
      </c>
      <c r="H35" s="46"/>
      <c r="I35" s="91"/>
      <c r="J35" s="91"/>
      <c r="K35" s="45"/>
      <c r="L35" s="46"/>
      <c r="M35" s="91"/>
      <c r="N35" s="91"/>
      <c r="O35" s="45"/>
      <c r="P35" s="46"/>
      <c r="Q35" s="91"/>
      <c r="R35" s="91"/>
      <c r="S35" s="45"/>
      <c r="T35" s="46"/>
      <c r="U35" s="91"/>
      <c r="V35" s="91"/>
      <c r="W35" s="45"/>
      <c r="X35" s="46"/>
      <c r="Y35" s="90"/>
      <c r="Z35" s="90"/>
      <c r="AA35" s="95"/>
      <c r="AB35" s="173"/>
      <c r="AC35" s="174"/>
      <c r="AD35" s="175"/>
    </row>
    <row r="36" spans="2:30" ht="20.100000000000001" customHeight="1">
      <c r="B36" s="20">
        <f t="shared" si="4"/>
        <v>43029</v>
      </c>
      <c r="C36" s="19">
        <f t="shared" si="5"/>
        <v>43029</v>
      </c>
      <c r="D36" s="36" t="str">
        <f t="shared" si="0"/>
        <v/>
      </c>
      <c r="E36" s="37" t="str">
        <f t="shared" si="1"/>
        <v/>
      </c>
      <c r="F36" s="37" t="str">
        <f t="shared" si="2"/>
        <v/>
      </c>
      <c r="G36" s="30" t="str">
        <f t="shared" si="6"/>
        <v/>
      </c>
      <c r="H36" s="46"/>
      <c r="I36" s="91"/>
      <c r="J36" s="91"/>
      <c r="K36" s="45"/>
      <c r="L36" s="46"/>
      <c r="M36" s="91"/>
      <c r="N36" s="91"/>
      <c r="O36" s="45"/>
      <c r="P36" s="46"/>
      <c r="Q36" s="91"/>
      <c r="R36" s="91"/>
      <c r="S36" s="45"/>
      <c r="T36" s="46"/>
      <c r="U36" s="91"/>
      <c r="V36" s="91"/>
      <c r="W36" s="45"/>
      <c r="X36" s="46"/>
      <c r="Y36" s="90"/>
      <c r="Z36" s="90"/>
      <c r="AA36" s="95"/>
      <c r="AB36" s="173"/>
      <c r="AC36" s="174"/>
      <c r="AD36" s="175"/>
    </row>
    <row r="37" spans="2:30" ht="20.100000000000001" customHeight="1">
      <c r="B37" s="20">
        <f t="shared" si="4"/>
        <v>43030</v>
      </c>
      <c r="C37" s="19">
        <f t="shared" si="5"/>
        <v>43030</v>
      </c>
      <c r="D37" s="36" t="str">
        <f t="shared" si="0"/>
        <v/>
      </c>
      <c r="E37" s="37" t="str">
        <f t="shared" si="1"/>
        <v/>
      </c>
      <c r="F37" s="37" t="str">
        <f t="shared" si="2"/>
        <v/>
      </c>
      <c r="G37" s="30" t="str">
        <f t="shared" si="6"/>
        <v/>
      </c>
      <c r="H37" s="46"/>
      <c r="I37" s="91"/>
      <c r="J37" s="91"/>
      <c r="K37" s="45"/>
      <c r="L37" s="46"/>
      <c r="M37" s="91"/>
      <c r="N37" s="91"/>
      <c r="O37" s="45"/>
      <c r="P37" s="46"/>
      <c r="Q37" s="91"/>
      <c r="R37" s="91"/>
      <c r="S37" s="45"/>
      <c r="T37" s="46"/>
      <c r="U37" s="91"/>
      <c r="V37" s="91"/>
      <c r="W37" s="45"/>
      <c r="X37" s="46"/>
      <c r="Y37" s="90"/>
      <c r="Z37" s="90"/>
      <c r="AA37" s="95"/>
      <c r="AB37" s="173"/>
      <c r="AC37" s="174"/>
      <c r="AD37" s="175"/>
    </row>
    <row r="38" spans="2:30" ht="20.100000000000001" customHeight="1">
      <c r="B38" s="20">
        <f t="shared" si="4"/>
        <v>43031</v>
      </c>
      <c r="C38" s="19">
        <f t="shared" si="5"/>
        <v>43031</v>
      </c>
      <c r="D38" s="36" t="str">
        <f t="shared" si="0"/>
        <v/>
      </c>
      <c r="E38" s="37" t="str">
        <f t="shared" si="1"/>
        <v/>
      </c>
      <c r="F38" s="37" t="str">
        <f t="shared" si="2"/>
        <v/>
      </c>
      <c r="G38" s="30" t="str">
        <f t="shared" si="6"/>
        <v/>
      </c>
      <c r="H38" s="46"/>
      <c r="I38" s="91"/>
      <c r="J38" s="91"/>
      <c r="K38" s="45"/>
      <c r="L38" s="46"/>
      <c r="M38" s="91"/>
      <c r="N38" s="91"/>
      <c r="O38" s="45"/>
      <c r="P38" s="46"/>
      <c r="Q38" s="91"/>
      <c r="R38" s="91"/>
      <c r="S38" s="45"/>
      <c r="T38" s="46"/>
      <c r="U38" s="91"/>
      <c r="V38" s="91"/>
      <c r="W38" s="45"/>
      <c r="X38" s="46"/>
      <c r="Y38" s="90"/>
      <c r="Z38" s="90"/>
      <c r="AA38" s="95"/>
      <c r="AB38" s="173"/>
      <c r="AC38" s="174"/>
      <c r="AD38" s="175"/>
    </row>
    <row r="39" spans="2:30" ht="20.100000000000001" customHeight="1">
      <c r="B39" s="20">
        <f t="shared" si="4"/>
        <v>43032</v>
      </c>
      <c r="C39" s="19">
        <f t="shared" si="5"/>
        <v>43032</v>
      </c>
      <c r="D39" s="36" t="str">
        <f t="shared" si="0"/>
        <v/>
      </c>
      <c r="E39" s="37" t="str">
        <f t="shared" si="1"/>
        <v/>
      </c>
      <c r="F39" s="37" t="str">
        <f t="shared" si="2"/>
        <v/>
      </c>
      <c r="G39" s="30" t="str">
        <f t="shared" si="6"/>
        <v/>
      </c>
      <c r="H39" s="46"/>
      <c r="I39" s="91"/>
      <c r="J39" s="91"/>
      <c r="K39" s="45"/>
      <c r="L39" s="46"/>
      <c r="M39" s="91"/>
      <c r="N39" s="91"/>
      <c r="O39" s="45"/>
      <c r="P39" s="46"/>
      <c r="Q39" s="91"/>
      <c r="R39" s="91"/>
      <c r="S39" s="45"/>
      <c r="T39" s="46"/>
      <c r="U39" s="91"/>
      <c r="V39" s="91"/>
      <c r="W39" s="45"/>
      <c r="X39" s="46"/>
      <c r="Y39" s="90"/>
      <c r="Z39" s="90"/>
      <c r="AA39" s="95"/>
      <c r="AB39" s="173"/>
      <c r="AC39" s="174"/>
      <c r="AD39" s="175"/>
    </row>
    <row r="40" spans="2:30" ht="20.100000000000001" customHeight="1">
      <c r="B40" s="20">
        <f t="shared" si="4"/>
        <v>43033</v>
      </c>
      <c r="C40" s="19">
        <f t="shared" si="5"/>
        <v>43033</v>
      </c>
      <c r="D40" s="36" t="str">
        <f t="shared" si="0"/>
        <v/>
      </c>
      <c r="E40" s="37" t="str">
        <f t="shared" si="1"/>
        <v/>
      </c>
      <c r="F40" s="37" t="str">
        <f t="shared" si="2"/>
        <v/>
      </c>
      <c r="G40" s="30" t="str">
        <f t="shared" si="6"/>
        <v/>
      </c>
      <c r="H40" s="46"/>
      <c r="I40" s="91"/>
      <c r="J40" s="91"/>
      <c r="K40" s="45"/>
      <c r="L40" s="46"/>
      <c r="M40" s="91"/>
      <c r="N40" s="91"/>
      <c r="O40" s="45"/>
      <c r="P40" s="46"/>
      <c r="Q40" s="91"/>
      <c r="R40" s="91"/>
      <c r="S40" s="45"/>
      <c r="T40" s="46"/>
      <c r="U40" s="91"/>
      <c r="V40" s="91"/>
      <c r="W40" s="45"/>
      <c r="X40" s="46"/>
      <c r="Y40" s="90"/>
      <c r="Z40" s="90"/>
      <c r="AA40" s="95"/>
      <c r="AB40" s="173"/>
      <c r="AC40" s="174"/>
      <c r="AD40" s="175"/>
    </row>
    <row r="41" spans="2:30" ht="20.100000000000001" customHeight="1">
      <c r="B41" s="20">
        <f t="shared" si="4"/>
        <v>43034</v>
      </c>
      <c r="C41" s="19">
        <f t="shared" si="5"/>
        <v>43034</v>
      </c>
      <c r="D41" s="36" t="str">
        <f t="shared" si="0"/>
        <v/>
      </c>
      <c r="E41" s="37" t="str">
        <f t="shared" si="1"/>
        <v/>
      </c>
      <c r="F41" s="37" t="str">
        <f t="shared" si="2"/>
        <v/>
      </c>
      <c r="G41" s="30" t="str">
        <f t="shared" si="6"/>
        <v/>
      </c>
      <c r="H41" s="46"/>
      <c r="I41" s="91"/>
      <c r="J41" s="91"/>
      <c r="K41" s="45"/>
      <c r="L41" s="46"/>
      <c r="M41" s="91"/>
      <c r="N41" s="91"/>
      <c r="O41" s="45"/>
      <c r="P41" s="46"/>
      <c r="Q41" s="91"/>
      <c r="R41" s="91"/>
      <c r="S41" s="45"/>
      <c r="T41" s="46"/>
      <c r="U41" s="91"/>
      <c r="V41" s="91"/>
      <c r="W41" s="45"/>
      <c r="X41" s="46"/>
      <c r="Y41" s="90"/>
      <c r="Z41" s="90"/>
      <c r="AA41" s="95"/>
      <c r="AB41" s="173"/>
      <c r="AC41" s="174"/>
      <c r="AD41" s="175"/>
    </row>
    <row r="42" spans="2:30" ht="20.100000000000001" customHeight="1">
      <c r="B42" s="20">
        <f t="shared" si="4"/>
        <v>43035</v>
      </c>
      <c r="C42" s="19">
        <f t="shared" si="5"/>
        <v>43035</v>
      </c>
      <c r="D42" s="36" t="str">
        <f t="shared" si="0"/>
        <v/>
      </c>
      <c r="E42" s="37" t="str">
        <f t="shared" si="1"/>
        <v/>
      </c>
      <c r="F42" s="37" t="str">
        <f t="shared" si="2"/>
        <v/>
      </c>
      <c r="G42" s="30" t="str">
        <f t="shared" si="6"/>
        <v/>
      </c>
      <c r="H42" s="46"/>
      <c r="I42" s="91"/>
      <c r="J42" s="91"/>
      <c r="K42" s="45"/>
      <c r="L42" s="46"/>
      <c r="M42" s="91"/>
      <c r="N42" s="91"/>
      <c r="O42" s="45"/>
      <c r="P42" s="46"/>
      <c r="Q42" s="91"/>
      <c r="R42" s="91"/>
      <c r="S42" s="45"/>
      <c r="T42" s="46"/>
      <c r="U42" s="91"/>
      <c r="V42" s="91"/>
      <c r="W42" s="45"/>
      <c r="X42" s="46"/>
      <c r="Y42" s="90"/>
      <c r="Z42" s="90"/>
      <c r="AA42" s="95"/>
      <c r="AB42" s="173"/>
      <c r="AC42" s="174"/>
      <c r="AD42" s="175"/>
    </row>
    <row r="43" spans="2:30" ht="20.100000000000001" customHeight="1">
      <c r="B43" s="20">
        <f t="shared" si="4"/>
        <v>43036</v>
      </c>
      <c r="C43" s="19">
        <f t="shared" si="5"/>
        <v>43036</v>
      </c>
      <c r="D43" s="36" t="str">
        <f t="shared" si="0"/>
        <v/>
      </c>
      <c r="E43" s="37" t="str">
        <f t="shared" si="1"/>
        <v/>
      </c>
      <c r="F43" s="37" t="str">
        <f t="shared" si="2"/>
        <v/>
      </c>
      <c r="G43" s="30" t="str">
        <f t="shared" si="6"/>
        <v/>
      </c>
      <c r="H43" s="46"/>
      <c r="I43" s="91"/>
      <c r="J43" s="91"/>
      <c r="K43" s="45"/>
      <c r="L43" s="46"/>
      <c r="M43" s="91"/>
      <c r="N43" s="91"/>
      <c r="O43" s="45"/>
      <c r="P43" s="46"/>
      <c r="Q43" s="91"/>
      <c r="R43" s="91"/>
      <c r="S43" s="45"/>
      <c r="T43" s="46"/>
      <c r="U43" s="91"/>
      <c r="V43" s="91"/>
      <c r="W43" s="45"/>
      <c r="X43" s="46"/>
      <c r="Y43" s="90"/>
      <c r="Z43" s="90"/>
      <c r="AA43" s="95"/>
      <c r="AB43" s="173"/>
      <c r="AC43" s="174"/>
      <c r="AD43" s="175"/>
    </row>
    <row r="44" spans="2:30" ht="20.100000000000001" customHeight="1">
      <c r="B44" s="20">
        <f>IF(B43="","",IF(DAY(B43+1)=1,"",B43+1))</f>
        <v>43037</v>
      </c>
      <c r="C44" s="21">
        <f t="shared" si="5"/>
        <v>43037</v>
      </c>
      <c r="D44" s="38" t="str">
        <f t="shared" si="0"/>
        <v/>
      </c>
      <c r="E44" s="39" t="str">
        <f t="shared" si="1"/>
        <v/>
      </c>
      <c r="F44" s="39" t="str">
        <f t="shared" si="2"/>
        <v/>
      </c>
      <c r="G44" s="31" t="str">
        <f t="shared" si="6"/>
        <v/>
      </c>
      <c r="H44" s="46"/>
      <c r="I44" s="91"/>
      <c r="J44" s="91"/>
      <c r="K44" s="45"/>
      <c r="L44" s="46"/>
      <c r="M44" s="91"/>
      <c r="N44" s="91"/>
      <c r="O44" s="45"/>
      <c r="P44" s="46"/>
      <c r="Q44" s="91"/>
      <c r="R44" s="91"/>
      <c r="S44" s="45"/>
      <c r="T44" s="46"/>
      <c r="U44" s="91"/>
      <c r="V44" s="91"/>
      <c r="W44" s="45"/>
      <c r="X44" s="46"/>
      <c r="Y44" s="91"/>
      <c r="Z44" s="91"/>
      <c r="AA44" s="45"/>
      <c r="AB44" s="170"/>
      <c r="AC44" s="171"/>
      <c r="AD44" s="172"/>
    </row>
    <row r="45" spans="2:30" ht="20.100000000000001" customHeight="1">
      <c r="B45" s="20">
        <f t="shared" ref="B45:B46" si="7">IF(B44="","",IF(DAY(B44+1)=1,"",B44+1))</f>
        <v>43038</v>
      </c>
      <c r="C45" s="19">
        <f t="shared" si="5"/>
        <v>43038</v>
      </c>
      <c r="D45" s="38" t="str">
        <f t="shared" si="0"/>
        <v/>
      </c>
      <c r="E45" s="39" t="str">
        <f t="shared" si="1"/>
        <v/>
      </c>
      <c r="F45" s="39" t="str">
        <f t="shared" si="2"/>
        <v/>
      </c>
      <c r="G45" s="31" t="str">
        <f t="shared" si="6"/>
        <v/>
      </c>
      <c r="H45" s="46"/>
      <c r="I45" s="91"/>
      <c r="J45" s="91"/>
      <c r="K45" s="45"/>
      <c r="L45" s="46"/>
      <c r="M45" s="91"/>
      <c r="N45" s="91"/>
      <c r="O45" s="45"/>
      <c r="P45" s="46"/>
      <c r="Q45" s="91"/>
      <c r="R45" s="91"/>
      <c r="S45" s="45"/>
      <c r="T45" s="46"/>
      <c r="U45" s="91"/>
      <c r="V45" s="91"/>
      <c r="W45" s="45"/>
      <c r="X45" s="46"/>
      <c r="Y45" s="91"/>
      <c r="Z45" s="91"/>
      <c r="AA45" s="45"/>
      <c r="AB45" s="170"/>
      <c r="AC45" s="171"/>
      <c r="AD45" s="172"/>
    </row>
    <row r="46" spans="2:30" ht="20.100000000000001" customHeight="1" thickBot="1">
      <c r="B46" s="22">
        <f t="shared" si="7"/>
        <v>43039</v>
      </c>
      <c r="C46" s="23">
        <f t="shared" si="5"/>
        <v>43039</v>
      </c>
      <c r="D46" s="40" t="str">
        <f t="shared" si="0"/>
        <v/>
      </c>
      <c r="E46" s="41" t="str">
        <f t="shared" si="1"/>
        <v/>
      </c>
      <c r="F46" s="41" t="str">
        <f t="shared" si="2"/>
        <v/>
      </c>
      <c r="G46" s="32" t="str">
        <f t="shared" si="6"/>
        <v/>
      </c>
      <c r="H46" s="48"/>
      <c r="I46" s="92"/>
      <c r="J46" s="92"/>
      <c r="K46" s="47"/>
      <c r="L46" s="48"/>
      <c r="M46" s="92"/>
      <c r="N46" s="92"/>
      <c r="O46" s="47"/>
      <c r="P46" s="48"/>
      <c r="Q46" s="92"/>
      <c r="R46" s="92"/>
      <c r="S46" s="47"/>
      <c r="T46" s="48"/>
      <c r="U46" s="92"/>
      <c r="V46" s="92"/>
      <c r="W46" s="47"/>
      <c r="X46" s="48"/>
      <c r="Y46" s="92"/>
      <c r="Z46" s="92"/>
      <c r="AA46" s="47"/>
      <c r="AB46" s="158"/>
      <c r="AC46" s="159"/>
      <c r="AD46" s="160"/>
    </row>
    <row r="47" spans="2:30" ht="20.100000000000001" customHeight="1" thickBot="1">
      <c r="B47" s="161" t="s">
        <v>3</v>
      </c>
      <c r="C47" s="162"/>
      <c r="D47" s="162"/>
      <c r="E47" s="162"/>
      <c r="F47" s="163"/>
      <c r="G47" s="42">
        <f t="shared" ref="G47" si="8">SUM(G16:G46)</f>
        <v>0</v>
      </c>
      <c r="H47" s="164">
        <f>SUM(K16:K46)-SUM(H16:H46)-(SUM(J16:J46)-SUM(I16:I46))</f>
        <v>0</v>
      </c>
      <c r="I47" s="165"/>
      <c r="J47" s="165"/>
      <c r="K47" s="166"/>
      <c r="L47" s="164">
        <f>SUM(O16:O46)-SUM(L16:L46)-(SUM(N16:N46)-SUM(M16:M46))</f>
        <v>0</v>
      </c>
      <c r="M47" s="165"/>
      <c r="N47" s="165"/>
      <c r="O47" s="166"/>
      <c r="P47" s="164">
        <f>SUM(S16:S46)-SUM(P16:P46)-(SUM(R16:R46)-SUM(Q16:Q46))</f>
        <v>0</v>
      </c>
      <c r="Q47" s="165"/>
      <c r="R47" s="165"/>
      <c r="S47" s="166"/>
      <c r="T47" s="164">
        <f>SUM(W16:W46)-SUM(T16:T46)-(SUM(V16:V46)-SUM(U16:U46))</f>
        <v>0</v>
      </c>
      <c r="U47" s="165"/>
      <c r="V47" s="165"/>
      <c r="W47" s="166"/>
      <c r="X47" s="167">
        <f>SUM(AA16:AA46)-SUM(X16:X46)-(SUM(Z16:Z46)-SUM(Y16:Y46))</f>
        <v>0</v>
      </c>
      <c r="Y47" s="168"/>
      <c r="Z47" s="168"/>
      <c r="AA47" s="169"/>
      <c r="AB47" s="7"/>
      <c r="AC47" s="7"/>
      <c r="AD47" s="7"/>
    </row>
    <row r="48" spans="2:30" ht="39.950000000000003" customHeight="1" thickBot="1">
      <c r="B48" s="1"/>
      <c r="H48" s="150" t="s">
        <v>49</v>
      </c>
      <c r="I48" s="151"/>
      <c r="J48" s="151"/>
      <c r="K48" s="152"/>
      <c r="L48" s="152" t="s">
        <v>49</v>
      </c>
      <c r="M48" s="152"/>
      <c r="N48" s="152"/>
      <c r="O48" s="152"/>
      <c r="P48" s="152" t="s">
        <v>49</v>
      </c>
      <c r="Q48" s="152"/>
      <c r="R48" s="152"/>
      <c r="S48" s="152"/>
      <c r="T48" s="152" t="s">
        <v>49</v>
      </c>
      <c r="U48" s="153"/>
      <c r="V48" s="153"/>
      <c r="W48" s="154"/>
      <c r="X48" s="35"/>
      <c r="Y48" s="88"/>
      <c r="Z48" s="88"/>
      <c r="AA48" s="35"/>
      <c r="AB48" s="28" t="s">
        <v>2</v>
      </c>
      <c r="AC48" s="15" t="s">
        <v>28</v>
      </c>
      <c r="AD48" s="9" t="s">
        <v>4</v>
      </c>
    </row>
    <row r="49" spans="2:30" ht="52.5" customHeight="1">
      <c r="B49" s="1"/>
      <c r="D49" s="12"/>
      <c r="E49" s="12"/>
      <c r="F49" s="12"/>
      <c r="G49" s="12"/>
      <c r="H49" s="155"/>
      <c r="I49" s="156"/>
      <c r="J49" s="156"/>
      <c r="K49" s="157"/>
      <c r="L49" s="155"/>
      <c r="M49" s="156"/>
      <c r="N49" s="156"/>
      <c r="O49" s="157"/>
      <c r="P49" s="155"/>
      <c r="Q49" s="156"/>
      <c r="R49" s="156"/>
      <c r="S49" s="157"/>
      <c r="T49" s="155"/>
      <c r="U49" s="156"/>
      <c r="V49" s="156"/>
      <c r="W49" s="157"/>
      <c r="X49" s="27"/>
      <c r="Y49" s="27"/>
      <c r="Z49" s="27"/>
      <c r="AA49" s="27"/>
      <c r="AB49" s="13"/>
      <c r="AC49" s="13"/>
      <c r="AD49" s="13"/>
    </row>
    <row r="50" spans="2:30" ht="18.75" customHeight="1">
      <c r="B50" s="3"/>
      <c r="C50" s="12"/>
      <c r="D50" s="12"/>
      <c r="E50" s="3"/>
      <c r="F50" s="3"/>
      <c r="G50" s="3"/>
    </row>
  </sheetData>
  <mergeCells count="84">
    <mergeCell ref="P12:S12"/>
    <mergeCell ref="T12:W12"/>
    <mergeCell ref="H13:K13"/>
    <mergeCell ref="L13:O13"/>
    <mergeCell ref="P13:S13"/>
    <mergeCell ref="T13:W13"/>
    <mergeCell ref="B2:AD2"/>
    <mergeCell ref="B3:C3"/>
    <mergeCell ref="B4:C4"/>
    <mergeCell ref="AC4:AD4"/>
    <mergeCell ref="B5:C5"/>
    <mergeCell ref="AC5:AD5"/>
    <mergeCell ref="AC3:AD3"/>
    <mergeCell ref="B8:B15"/>
    <mergeCell ref="C8:C15"/>
    <mergeCell ref="F8:F15"/>
    <mergeCell ref="G8:G15"/>
    <mergeCell ref="H8:AA8"/>
    <mergeCell ref="D8:E14"/>
    <mergeCell ref="H11:K11"/>
    <mergeCell ref="L11:O11"/>
    <mergeCell ref="P11:S11"/>
    <mergeCell ref="T11:W11"/>
    <mergeCell ref="T9:W9"/>
    <mergeCell ref="P9:S9"/>
    <mergeCell ref="L9:O9"/>
    <mergeCell ref="H9:K9"/>
    <mergeCell ref="X9:AA14"/>
    <mergeCell ref="H12:K12"/>
    <mergeCell ref="AB21:AD21"/>
    <mergeCell ref="AB8:AD15"/>
    <mergeCell ref="H10:K10"/>
    <mergeCell ref="L10:O10"/>
    <mergeCell ref="P10:S10"/>
    <mergeCell ref="T10:W10"/>
    <mergeCell ref="H14:K14"/>
    <mergeCell ref="L14:O14"/>
    <mergeCell ref="P14:S14"/>
    <mergeCell ref="T14:W14"/>
    <mergeCell ref="AB16:AD16"/>
    <mergeCell ref="AB17:AD17"/>
    <mergeCell ref="AB18:AD18"/>
    <mergeCell ref="AB19:AD19"/>
    <mergeCell ref="AB20:AD20"/>
    <mergeCell ref="L12:O12"/>
    <mergeCell ref="AB33:AD33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45:AD45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6:AD46"/>
    <mergeCell ref="B47:F47"/>
    <mergeCell ref="H47:K47"/>
    <mergeCell ref="L47:O47"/>
    <mergeCell ref="P47:S47"/>
    <mergeCell ref="T47:W47"/>
    <mergeCell ref="X47:AA47"/>
    <mergeCell ref="H48:K48"/>
    <mergeCell ref="L48:O48"/>
    <mergeCell ref="P48:S48"/>
    <mergeCell ref="T48:W48"/>
    <mergeCell ref="H49:K49"/>
    <mergeCell ref="L49:O49"/>
    <mergeCell ref="P49:S49"/>
    <mergeCell ref="T49:W49"/>
  </mergeCells>
  <phoneticPr fontId="1"/>
  <conditionalFormatting sqref="B44:AD46">
    <cfRule type="expression" dxfId="41" priority="4">
      <formula>$B44=""</formula>
    </cfRule>
  </conditionalFormatting>
  <conditionalFormatting sqref="F16:F46">
    <cfRule type="expression" dxfId="40" priority="3">
      <formula>AND(G16&gt;TIME(6,0,0),F16&lt;TIME(0,45,0),G16&lt;&gt;"")=TRUE</formula>
    </cfRule>
  </conditionalFormatting>
  <conditionalFormatting sqref="B16:AD46">
    <cfRule type="expression" dxfId="39" priority="5">
      <formula>MATCH($B16,祝日,0)&gt;0</formula>
    </cfRule>
    <cfRule type="expression" dxfId="38" priority="6">
      <formula>WEEKDAY($B16)=1</formula>
    </cfRule>
    <cfRule type="expression" dxfId="37" priority="7">
      <formula>WEEKDAY($B16)=7</formula>
    </cfRule>
  </conditionalFormatting>
  <conditionalFormatting sqref="G16:G46">
    <cfRule type="expression" dxfId="36" priority="2">
      <formula>AND(G16&gt;TIME(7,45,0),G16&lt;&gt;"")</formula>
    </cfRule>
  </conditionalFormatting>
  <conditionalFormatting sqref="H49:W49">
    <cfRule type="expression" dxfId="35" priority="1">
      <formula>H$47=0</formula>
    </cfRule>
  </conditionalFormatting>
  <dataValidations count="2">
    <dataValidation allowBlank="1" showInputMessage="1" sqref="H14:J15 L14:N15 P14:R15 T14:V15"/>
    <dataValidation type="list" allowBlank="1" showInputMessage="1" showErrorMessage="1" sqref="P10:R10 T10:V10 H10:J10 L10:N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79" orientation="portrait" cellComments="asDisplayed" r:id="rId1"/>
  <headerFooter alignWithMargins="0"/>
  <colBreaks count="1" manualBreakCount="1">
    <brk id="30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16</vt:i4>
      </vt:variant>
    </vt:vector>
  </HeadingPairs>
  <TitlesOfParts>
    <vt:vector size="31" baseType="lpstr">
      <vt:lpstr>勤務時間表(印刷用)</vt:lpstr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記入例!Print_Area</vt:lpstr>
      <vt:lpstr>'勤務時間表(印刷用)'!Print_Area</vt:lpstr>
      <vt:lpstr>業務区分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良</dc:creator>
  <cp:lastModifiedBy>東北大学</cp:lastModifiedBy>
  <cp:lastPrinted>2017-04-21T05:54:00Z</cp:lastPrinted>
  <dcterms:created xsi:type="dcterms:W3CDTF">2006-09-08T05:45:40Z</dcterms:created>
  <dcterms:modified xsi:type="dcterms:W3CDTF">2017-04-28T02:06:44Z</dcterms:modified>
</cp:coreProperties>
</file>