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G:\共有ドライブ\理_05総務課_人事係\10任免\30TA・RA・AA\01.（学生用）採用・給与関係様式\"/>
    </mc:Choice>
  </mc:AlternateContent>
  <xr:revisionPtr revIDLastSave="0" documentId="13_ncr:1_{3732C9F2-E09F-4237-B1AF-BBC217B15F22}" xr6:coauthVersionLast="47" xr6:coauthVersionMax="47" xr10:uidLastSave="{00000000-0000-0000-0000-000000000000}"/>
  <bookViews>
    <workbookView xWindow="-120" yWindow="-120" windowWidth="29040" windowHeight="15840" tabRatio="814" activeTab="2" xr2:uid="{00000000-000D-0000-FFFF-FFFF00000000}"/>
  </bookViews>
  <sheets>
    <sheet name="勤務時間表(印刷用)" sheetId="42" r:id="rId1"/>
    <sheet name="記入例" sheetId="54" r:id="rId2"/>
    <sheet name="4月" sheetId="29" r:id="rId3"/>
    <sheet name="5月" sheetId="43" r:id="rId4"/>
    <sheet name="6月" sheetId="44" r:id="rId5"/>
    <sheet name="7月" sheetId="45" r:id="rId6"/>
    <sheet name="8月" sheetId="46" r:id="rId7"/>
    <sheet name="9月" sheetId="47" r:id="rId8"/>
    <sheet name="10月" sheetId="48" r:id="rId9"/>
    <sheet name="11月" sheetId="49" r:id="rId10"/>
    <sheet name="12月" sheetId="50" r:id="rId11"/>
    <sheet name="1月" sheetId="51" r:id="rId12"/>
    <sheet name="2月" sheetId="52" r:id="rId13"/>
    <sheet name="3月" sheetId="53" r:id="rId14"/>
    <sheet name="リスト" sheetId="28" state="hidden" r:id="rId15"/>
  </sheets>
  <definedNames>
    <definedName name="_xlnm.Print_Area" localSheetId="8">'10月'!$A$1:$AA$61</definedName>
    <definedName name="_xlnm.Print_Area" localSheetId="9">'11月'!$A$1:$AA$61</definedName>
    <definedName name="_xlnm.Print_Area" localSheetId="10">'12月'!$A$1:$AA$61</definedName>
    <definedName name="_xlnm.Print_Area" localSheetId="11">'1月'!$A$1:$AA$61</definedName>
    <definedName name="_xlnm.Print_Area" localSheetId="12">'2月'!$A$1:$AA$61</definedName>
    <definedName name="_xlnm.Print_Area" localSheetId="13">'3月'!$A$1:$AA$61</definedName>
    <definedName name="_xlnm.Print_Area" localSheetId="3">'5月'!$A$1:$AA$61</definedName>
    <definedName name="_xlnm.Print_Area" localSheetId="4">'6月'!$A$1:$AA$61</definedName>
    <definedName name="_xlnm.Print_Area" localSheetId="5">'7月'!$A$1:$AA$61</definedName>
    <definedName name="_xlnm.Print_Area" localSheetId="6">'8月'!$A$1:$AA$61</definedName>
    <definedName name="_xlnm.Print_Area" localSheetId="7">'9月'!$A$1:$AA$61</definedName>
    <definedName name="_xlnm.Print_Area" localSheetId="1">記入例!$A$1:$AA$61</definedName>
    <definedName name="_xlnm.Print_Area" localSheetId="0">'勤務時間表(印刷用)'!$B$1:$AK$75</definedName>
    <definedName name="業務区分">リスト!$D$1:$D$18</definedName>
    <definedName name="祝日">リスト!$A$2:$A$458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54" l="1"/>
  <c r="E18" i="54"/>
  <c r="D18" i="54"/>
  <c r="F18" i="54" s="1"/>
  <c r="D26" i="46" l="1"/>
  <c r="B14" i="29"/>
  <c r="G17" i="29"/>
  <c r="F22" i="43"/>
  <c r="G14" i="29"/>
  <c r="C112" i="28"/>
  <c r="B4" i="43"/>
  <c r="B4" i="44" s="1"/>
  <c r="B4" i="45" s="1"/>
  <c r="B4" i="46" s="1"/>
  <c r="B4" i="47" s="1"/>
  <c r="B4" i="48" s="1"/>
  <c r="B4" i="49" s="1"/>
  <c r="B4" i="50" s="1"/>
  <c r="B4" i="51" s="1"/>
  <c r="B4" i="52" s="1"/>
  <c r="B4" i="53" s="1"/>
  <c r="D15" i="29" l="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54"/>
  <c r="B15" i="54" s="1"/>
  <c r="B16" i="54" s="1"/>
  <c r="B17" i="54" s="1"/>
  <c r="B18" i="54" s="1"/>
  <c r="B19" i="54" s="1"/>
  <c r="B20" i="54" s="1"/>
  <c r="B21" i="54" s="1"/>
  <c r="B22" i="54" s="1"/>
  <c r="B23" i="54" s="1"/>
  <c r="B14" i="43"/>
  <c r="B15" i="43" s="1"/>
  <c r="B16" i="43" s="1"/>
  <c r="B17" i="43" s="1"/>
  <c r="B18" i="43" s="1"/>
  <c r="B19" i="43" s="1"/>
  <c r="B20" i="43" s="1"/>
  <c r="B21" i="43" s="1"/>
  <c r="B22" i="43" s="1"/>
  <c r="B23" i="43" s="1"/>
  <c r="B24" i="43" s="1"/>
  <c r="B25" i="43" s="1"/>
  <c r="B26" i="43" s="1"/>
  <c r="B27" i="43" s="1"/>
  <c r="B28" i="43" s="1"/>
  <c r="B29" i="43" s="1"/>
  <c r="B30" i="43"/>
  <c r="B14" i="44"/>
  <c r="B15" i="44" s="1"/>
  <c r="B16" i="44"/>
  <c r="B17" i="44" s="1"/>
  <c r="B18" i="44" s="1"/>
  <c r="B19" i="44" s="1"/>
  <c r="B14" i="45"/>
  <c r="B15" i="45"/>
  <c r="B16" i="45" s="1"/>
  <c r="B14" i="46"/>
  <c r="B15" i="46" s="1"/>
  <c r="B16" i="46" s="1"/>
  <c r="B17" i="46"/>
  <c r="B18" i="46" s="1"/>
  <c r="B19" i="46" s="1"/>
  <c r="B14" i="47"/>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14" i="48"/>
  <c r="B14" i="49"/>
  <c r="B15" i="49"/>
  <c r="B16" i="49" s="1"/>
  <c r="B14" i="50"/>
  <c r="B15" i="50" s="1"/>
  <c r="B16" i="50" s="1"/>
  <c r="B17" i="50" s="1"/>
  <c r="B18" i="50" s="1"/>
  <c r="B19" i="50" s="1"/>
  <c r="B20" i="50" s="1"/>
  <c r="B21" i="50" s="1"/>
  <c r="B22" i="50" s="1"/>
  <c r="B14" i="51"/>
  <c r="B14" i="52"/>
  <c r="B14" i="53"/>
  <c r="B15" i="53" s="1"/>
  <c r="X45" i="54"/>
  <c r="T45" i="54"/>
  <c r="P45" i="54"/>
  <c r="L45" i="54"/>
  <c r="H45" i="54"/>
  <c r="G44" i="54"/>
  <c r="E44" i="54"/>
  <c r="F44" i="54" s="1"/>
  <c r="D44" i="54"/>
  <c r="G43" i="54"/>
  <c r="E43" i="54"/>
  <c r="F43" i="54"/>
  <c r="D43" i="54"/>
  <c r="G42" i="54"/>
  <c r="E42" i="54"/>
  <c r="D42" i="54"/>
  <c r="G41" i="54"/>
  <c r="E41" i="54"/>
  <c r="F41" i="54" s="1"/>
  <c r="D41" i="54"/>
  <c r="G40" i="54"/>
  <c r="E40" i="54"/>
  <c r="F40" i="54" s="1"/>
  <c r="D40" i="54"/>
  <c r="G39" i="54"/>
  <c r="E39" i="54"/>
  <c r="F39" i="54"/>
  <c r="D39" i="54"/>
  <c r="G38" i="54"/>
  <c r="E38" i="54"/>
  <c r="D38" i="54"/>
  <c r="G37" i="54"/>
  <c r="E37" i="54"/>
  <c r="D37" i="54"/>
  <c r="G36" i="54"/>
  <c r="E36" i="54"/>
  <c r="F36" i="54" s="1"/>
  <c r="D36" i="54"/>
  <c r="G35" i="54"/>
  <c r="E35" i="54"/>
  <c r="F35" i="54"/>
  <c r="D35" i="54"/>
  <c r="G34" i="54"/>
  <c r="E34" i="54"/>
  <c r="D34" i="54"/>
  <c r="G33" i="54"/>
  <c r="E33" i="54"/>
  <c r="F33" i="54" s="1"/>
  <c r="D33" i="54"/>
  <c r="G32" i="54"/>
  <c r="E32" i="54"/>
  <c r="D32" i="54"/>
  <c r="G31" i="54"/>
  <c r="E31" i="54"/>
  <c r="F31" i="54" s="1"/>
  <c r="D31" i="54"/>
  <c r="G30" i="54"/>
  <c r="E30" i="54"/>
  <c r="F30" i="54" s="1"/>
  <c r="D30" i="54"/>
  <c r="G29" i="54"/>
  <c r="E29" i="54"/>
  <c r="D29" i="54"/>
  <c r="G28" i="54"/>
  <c r="E28" i="54"/>
  <c r="F28" i="54" s="1"/>
  <c r="D28" i="54"/>
  <c r="G27" i="54"/>
  <c r="E27" i="54"/>
  <c r="F27" i="54"/>
  <c r="D27" i="54"/>
  <c r="G26" i="54"/>
  <c r="E26" i="54"/>
  <c r="D26" i="54"/>
  <c r="G25" i="54"/>
  <c r="E25" i="54"/>
  <c r="D25" i="54"/>
  <c r="G24" i="54"/>
  <c r="E24" i="54"/>
  <c r="D24" i="54"/>
  <c r="G23" i="54"/>
  <c r="E23" i="54"/>
  <c r="F23" i="54" s="1"/>
  <c r="D23" i="54"/>
  <c r="G22" i="54"/>
  <c r="E22" i="54"/>
  <c r="D22" i="54"/>
  <c r="G21" i="54"/>
  <c r="E21" i="54"/>
  <c r="D21" i="54"/>
  <c r="G20" i="54"/>
  <c r="E20" i="54"/>
  <c r="D20" i="54"/>
  <c r="G19" i="54"/>
  <c r="E19" i="54"/>
  <c r="D19" i="54"/>
  <c r="G17" i="54"/>
  <c r="E17" i="54"/>
  <c r="F17" i="54" s="1"/>
  <c r="D17" i="54"/>
  <c r="G16" i="54"/>
  <c r="E16" i="54"/>
  <c r="D16" i="54"/>
  <c r="F16" i="54" s="1"/>
  <c r="G15" i="54"/>
  <c r="E15" i="54"/>
  <c r="F15" i="54" s="1"/>
  <c r="D15" i="54"/>
  <c r="G14" i="54"/>
  <c r="E14" i="54"/>
  <c r="D14" i="54"/>
  <c r="C15" i="5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C16" i="54"/>
  <c r="X3" i="43"/>
  <c r="X3" i="44" s="1"/>
  <c r="X3" i="45" s="1"/>
  <c r="X3" i="46" s="1"/>
  <c r="X3" i="47" s="1"/>
  <c r="X3" i="48" s="1"/>
  <c r="X3" i="49" s="1"/>
  <c r="X3" i="50" s="1"/>
  <c r="X3" i="51" s="1"/>
  <c r="X3" i="52" s="1"/>
  <c r="X3" i="53" s="1"/>
  <c r="X45" i="53"/>
  <c r="T45" i="53"/>
  <c r="P45" i="53"/>
  <c r="L45" i="53"/>
  <c r="H45" i="53"/>
  <c r="G44" i="53"/>
  <c r="E44" i="53"/>
  <c r="D44" i="53"/>
  <c r="F44" i="53" s="1"/>
  <c r="G43" i="53"/>
  <c r="E43" i="53"/>
  <c r="F43" i="53" s="1"/>
  <c r="D43" i="53"/>
  <c r="G42" i="53"/>
  <c r="E42" i="53"/>
  <c r="D42" i="53"/>
  <c r="F42" i="53" s="1"/>
  <c r="G41" i="53"/>
  <c r="E41" i="53"/>
  <c r="F41" i="53" s="1"/>
  <c r="D41" i="53"/>
  <c r="G40" i="53"/>
  <c r="E40" i="53"/>
  <c r="D40" i="53"/>
  <c r="G39" i="53"/>
  <c r="E39" i="53"/>
  <c r="D39" i="53"/>
  <c r="G38" i="53"/>
  <c r="E38" i="53"/>
  <c r="D38" i="53"/>
  <c r="G37" i="53"/>
  <c r="E37" i="53"/>
  <c r="D37" i="53"/>
  <c r="G36" i="53"/>
  <c r="E36" i="53"/>
  <c r="D36" i="53"/>
  <c r="G35" i="53"/>
  <c r="E35" i="53"/>
  <c r="D35" i="53"/>
  <c r="G34" i="53"/>
  <c r="E34" i="53"/>
  <c r="D34" i="53"/>
  <c r="G33" i="53"/>
  <c r="E33" i="53"/>
  <c r="D33" i="53"/>
  <c r="G32" i="53"/>
  <c r="E32" i="53"/>
  <c r="D32" i="53"/>
  <c r="G31" i="53"/>
  <c r="E31" i="53"/>
  <c r="F31" i="53"/>
  <c r="D31" i="53"/>
  <c r="G30" i="53"/>
  <c r="E30" i="53"/>
  <c r="D30" i="53"/>
  <c r="F30" i="53" s="1"/>
  <c r="G29" i="53"/>
  <c r="E29" i="53"/>
  <c r="D29" i="53"/>
  <c r="G28" i="53"/>
  <c r="E28" i="53"/>
  <c r="D28" i="53"/>
  <c r="F28" i="53" s="1"/>
  <c r="G27" i="53"/>
  <c r="E27" i="53"/>
  <c r="F27" i="53" s="1"/>
  <c r="D27" i="53"/>
  <c r="G26" i="53"/>
  <c r="E26" i="53"/>
  <c r="D26" i="53"/>
  <c r="F26" i="53" s="1"/>
  <c r="G25" i="53"/>
  <c r="E25" i="53"/>
  <c r="D25" i="53"/>
  <c r="G24" i="53"/>
  <c r="E24" i="53"/>
  <c r="D24" i="53"/>
  <c r="G23" i="53"/>
  <c r="E23" i="53"/>
  <c r="F23" i="53" s="1"/>
  <c r="D23" i="53"/>
  <c r="G22" i="53"/>
  <c r="E22" i="53"/>
  <c r="D22" i="53"/>
  <c r="G21" i="53"/>
  <c r="E21" i="53"/>
  <c r="D21" i="53"/>
  <c r="G20" i="53"/>
  <c r="E20" i="53"/>
  <c r="D20" i="53"/>
  <c r="G19" i="53"/>
  <c r="E19" i="53"/>
  <c r="D19" i="53"/>
  <c r="G18" i="53"/>
  <c r="E18" i="53"/>
  <c r="D18" i="53"/>
  <c r="G17" i="53"/>
  <c r="E17" i="53"/>
  <c r="D17" i="53"/>
  <c r="G16" i="53"/>
  <c r="E16" i="53"/>
  <c r="D16" i="53"/>
  <c r="G15" i="53"/>
  <c r="E15" i="53"/>
  <c r="D15" i="53"/>
  <c r="G14" i="53"/>
  <c r="E14" i="53"/>
  <c r="D14" i="53"/>
  <c r="X45" i="52"/>
  <c r="T45" i="52"/>
  <c r="P45" i="52"/>
  <c r="L45" i="52"/>
  <c r="H45" i="52"/>
  <c r="G44" i="52"/>
  <c r="E44" i="52"/>
  <c r="D44" i="52"/>
  <c r="G43" i="52"/>
  <c r="E43" i="52"/>
  <c r="D43" i="52"/>
  <c r="G42" i="52"/>
  <c r="E42" i="52"/>
  <c r="D42" i="52"/>
  <c r="G41" i="52"/>
  <c r="E41" i="52"/>
  <c r="D41" i="52"/>
  <c r="G40" i="52"/>
  <c r="E40" i="52"/>
  <c r="D40" i="52"/>
  <c r="G39" i="52"/>
  <c r="E39" i="52"/>
  <c r="D39" i="52"/>
  <c r="G38" i="52"/>
  <c r="E38" i="52"/>
  <c r="D38" i="52"/>
  <c r="G37" i="52"/>
  <c r="E37" i="52"/>
  <c r="D37" i="52"/>
  <c r="G36" i="52"/>
  <c r="E36" i="52"/>
  <c r="D36" i="52"/>
  <c r="G35" i="52"/>
  <c r="E35" i="52"/>
  <c r="D35" i="52"/>
  <c r="G34" i="52"/>
  <c r="E34" i="52"/>
  <c r="D34" i="52"/>
  <c r="G33" i="52"/>
  <c r="E33" i="52"/>
  <c r="D33" i="52"/>
  <c r="G32" i="52"/>
  <c r="E32" i="52"/>
  <c r="D32" i="52"/>
  <c r="G31" i="52"/>
  <c r="E31" i="52"/>
  <c r="D31" i="52"/>
  <c r="G30" i="52"/>
  <c r="E30" i="52"/>
  <c r="D30" i="52"/>
  <c r="G29" i="52"/>
  <c r="E29" i="52"/>
  <c r="D29" i="52"/>
  <c r="G28" i="52"/>
  <c r="E28" i="52"/>
  <c r="D28" i="52"/>
  <c r="G27" i="52"/>
  <c r="E27" i="52"/>
  <c r="D27" i="52"/>
  <c r="G26" i="52"/>
  <c r="E26" i="52"/>
  <c r="D26" i="52"/>
  <c r="G25" i="52"/>
  <c r="E25" i="52"/>
  <c r="D25" i="52"/>
  <c r="G24" i="52"/>
  <c r="E24" i="52"/>
  <c r="D24" i="52"/>
  <c r="G23" i="52"/>
  <c r="E23" i="52"/>
  <c r="D23" i="52"/>
  <c r="G22" i="52"/>
  <c r="E22" i="52"/>
  <c r="D22" i="52"/>
  <c r="G21" i="52"/>
  <c r="E21" i="52"/>
  <c r="D21" i="52"/>
  <c r="G20" i="52"/>
  <c r="E20" i="52"/>
  <c r="D20" i="52"/>
  <c r="G19" i="52"/>
  <c r="E19" i="52"/>
  <c r="D19" i="52"/>
  <c r="G18" i="52"/>
  <c r="E18" i="52"/>
  <c r="D18" i="52"/>
  <c r="G17" i="52"/>
  <c r="E17" i="52"/>
  <c r="D17" i="52"/>
  <c r="G16" i="52"/>
  <c r="E16" i="52"/>
  <c r="D16" i="52"/>
  <c r="G15" i="52"/>
  <c r="E15" i="52"/>
  <c r="D15" i="52"/>
  <c r="G14" i="52"/>
  <c r="E14" i="52"/>
  <c r="D14" i="52"/>
  <c r="X45" i="51"/>
  <c r="T45" i="51"/>
  <c r="P45" i="51"/>
  <c r="L45" i="51"/>
  <c r="H45" i="51"/>
  <c r="G44" i="51"/>
  <c r="E44" i="51"/>
  <c r="D44" i="51"/>
  <c r="G43" i="51"/>
  <c r="E43" i="51"/>
  <c r="F43" i="51" s="1"/>
  <c r="D43" i="51"/>
  <c r="G42" i="51"/>
  <c r="E42" i="51"/>
  <c r="F42" i="51"/>
  <c r="D42" i="51"/>
  <c r="G41" i="51"/>
  <c r="E41" i="51"/>
  <c r="D41" i="51"/>
  <c r="G40" i="51"/>
  <c r="E40" i="51"/>
  <c r="D40" i="51"/>
  <c r="G39" i="51"/>
  <c r="E39" i="51"/>
  <c r="D39" i="51"/>
  <c r="G38" i="51"/>
  <c r="E38" i="51"/>
  <c r="D38" i="51"/>
  <c r="G37" i="51"/>
  <c r="E37" i="51"/>
  <c r="D37" i="51"/>
  <c r="G36" i="51"/>
  <c r="E36" i="51"/>
  <c r="F36" i="51" s="1"/>
  <c r="D36" i="51"/>
  <c r="G35" i="51"/>
  <c r="E35" i="51"/>
  <c r="D35" i="51"/>
  <c r="G34" i="51"/>
  <c r="E34" i="51"/>
  <c r="D34" i="51"/>
  <c r="G33" i="51"/>
  <c r="E33" i="51"/>
  <c r="D33" i="51"/>
  <c r="G32" i="51"/>
  <c r="E32" i="51"/>
  <c r="F32" i="51" s="1"/>
  <c r="D32" i="51"/>
  <c r="G31" i="51"/>
  <c r="E31" i="51"/>
  <c r="D31" i="51"/>
  <c r="G30" i="51"/>
  <c r="E30" i="51"/>
  <c r="D30" i="51"/>
  <c r="G29" i="51"/>
  <c r="E29" i="51"/>
  <c r="D29" i="51"/>
  <c r="G28" i="51"/>
  <c r="E28" i="51"/>
  <c r="F28" i="51" s="1"/>
  <c r="D28" i="51"/>
  <c r="G27" i="51"/>
  <c r="E27" i="51"/>
  <c r="D27" i="51"/>
  <c r="G26" i="51"/>
  <c r="E26" i="51"/>
  <c r="F26" i="51" s="1"/>
  <c r="D26" i="51"/>
  <c r="G25" i="51"/>
  <c r="E25" i="51"/>
  <c r="F25" i="51" s="1"/>
  <c r="D25" i="51"/>
  <c r="G24" i="51"/>
  <c r="E24" i="51"/>
  <c r="D24" i="51"/>
  <c r="F24" i="51" s="1"/>
  <c r="G23" i="51"/>
  <c r="E23" i="51"/>
  <c r="D23" i="51"/>
  <c r="G22" i="51"/>
  <c r="E22" i="51"/>
  <c r="D22" i="51"/>
  <c r="G21" i="51"/>
  <c r="E21" i="51"/>
  <c r="D21" i="51"/>
  <c r="G20" i="51"/>
  <c r="E20" i="51"/>
  <c r="D20" i="51"/>
  <c r="G19" i="51"/>
  <c r="E19" i="51"/>
  <c r="D19" i="51"/>
  <c r="G18" i="51"/>
  <c r="E18" i="51"/>
  <c r="D18" i="51"/>
  <c r="G17" i="51"/>
  <c r="E17" i="51"/>
  <c r="D17" i="51"/>
  <c r="G16" i="51"/>
  <c r="E16" i="51"/>
  <c r="D16" i="51"/>
  <c r="G15" i="51"/>
  <c r="E15" i="51"/>
  <c r="D15" i="51"/>
  <c r="G14" i="51"/>
  <c r="E14" i="51"/>
  <c r="D14" i="51"/>
  <c r="X45" i="50"/>
  <c r="T45" i="50"/>
  <c r="P45" i="50"/>
  <c r="L45" i="50"/>
  <c r="H45" i="50"/>
  <c r="G44" i="50"/>
  <c r="E44" i="50"/>
  <c r="D44" i="50"/>
  <c r="G43" i="50"/>
  <c r="E43" i="50"/>
  <c r="F43" i="50" s="1"/>
  <c r="D43" i="50"/>
  <c r="G42" i="50"/>
  <c r="E42" i="50"/>
  <c r="D42" i="50"/>
  <c r="G41" i="50"/>
  <c r="E41" i="50"/>
  <c r="F41" i="50" s="1"/>
  <c r="D41" i="50"/>
  <c r="G40" i="50"/>
  <c r="E40" i="50"/>
  <c r="D40" i="50"/>
  <c r="G39" i="50"/>
  <c r="E39" i="50"/>
  <c r="F39" i="50" s="1"/>
  <c r="D39" i="50"/>
  <c r="G38" i="50"/>
  <c r="E38" i="50"/>
  <c r="D38" i="50"/>
  <c r="G37" i="50"/>
  <c r="E37" i="50"/>
  <c r="F37" i="50" s="1"/>
  <c r="D37" i="50"/>
  <c r="G36" i="50"/>
  <c r="E36" i="50"/>
  <c r="D36" i="50"/>
  <c r="G35" i="50"/>
  <c r="E35" i="50"/>
  <c r="F35" i="50" s="1"/>
  <c r="D35" i="50"/>
  <c r="G34" i="50"/>
  <c r="E34" i="50"/>
  <c r="D34" i="50"/>
  <c r="G33" i="50"/>
  <c r="E33" i="50"/>
  <c r="F33" i="50" s="1"/>
  <c r="D33" i="50"/>
  <c r="G32" i="50"/>
  <c r="E32" i="50"/>
  <c r="D32" i="50"/>
  <c r="G31" i="50"/>
  <c r="E31" i="50"/>
  <c r="F31" i="50" s="1"/>
  <c r="D31" i="50"/>
  <c r="G30" i="50"/>
  <c r="E30" i="50"/>
  <c r="D30" i="50"/>
  <c r="G29" i="50"/>
  <c r="E29" i="50"/>
  <c r="F29" i="50" s="1"/>
  <c r="D29" i="50"/>
  <c r="G28" i="50"/>
  <c r="E28" i="50"/>
  <c r="D28" i="50"/>
  <c r="G27" i="50"/>
  <c r="E27" i="50"/>
  <c r="F27" i="50" s="1"/>
  <c r="D27" i="50"/>
  <c r="G26" i="50"/>
  <c r="E26" i="50"/>
  <c r="D26" i="50"/>
  <c r="G25" i="50"/>
  <c r="E25" i="50"/>
  <c r="F25" i="50" s="1"/>
  <c r="D25" i="50"/>
  <c r="G24" i="50"/>
  <c r="E24" i="50"/>
  <c r="D24" i="50"/>
  <c r="F24" i="50" s="1"/>
  <c r="G23" i="50"/>
  <c r="E23" i="50"/>
  <c r="D23" i="50"/>
  <c r="G22" i="50"/>
  <c r="E22" i="50"/>
  <c r="D22" i="50"/>
  <c r="F22" i="50" s="1"/>
  <c r="G21" i="50"/>
  <c r="E21" i="50"/>
  <c r="D21" i="50"/>
  <c r="G20" i="50"/>
  <c r="E20" i="50"/>
  <c r="D20" i="50"/>
  <c r="G19" i="50"/>
  <c r="E19" i="50"/>
  <c r="D19" i="50"/>
  <c r="G18" i="50"/>
  <c r="E18" i="50"/>
  <c r="D18" i="50"/>
  <c r="F18" i="50" s="1"/>
  <c r="G17" i="50"/>
  <c r="E17" i="50"/>
  <c r="F17" i="50" s="1"/>
  <c r="D17" i="50"/>
  <c r="G16" i="50"/>
  <c r="E16" i="50"/>
  <c r="D16" i="50"/>
  <c r="G15" i="50"/>
  <c r="E15" i="50"/>
  <c r="F15" i="50" s="1"/>
  <c r="D15" i="50"/>
  <c r="G14" i="50"/>
  <c r="E14" i="50"/>
  <c r="D14" i="50"/>
  <c r="X45" i="49"/>
  <c r="T45" i="49"/>
  <c r="P45" i="49"/>
  <c r="L45" i="49"/>
  <c r="H45" i="49"/>
  <c r="G44" i="49"/>
  <c r="E44" i="49"/>
  <c r="D44" i="49"/>
  <c r="G43" i="49"/>
  <c r="E43" i="49"/>
  <c r="D43" i="49"/>
  <c r="G42" i="49"/>
  <c r="E42" i="49"/>
  <c r="D42" i="49"/>
  <c r="G41" i="49"/>
  <c r="E41" i="49"/>
  <c r="F41" i="49"/>
  <c r="D41" i="49"/>
  <c r="G40" i="49"/>
  <c r="E40" i="49"/>
  <c r="D40" i="49"/>
  <c r="G39" i="49"/>
  <c r="E39" i="49"/>
  <c r="F39" i="49" s="1"/>
  <c r="D39" i="49"/>
  <c r="G38" i="49"/>
  <c r="E38" i="49"/>
  <c r="D38" i="49"/>
  <c r="G37" i="49"/>
  <c r="E37" i="49"/>
  <c r="F37" i="49"/>
  <c r="D37" i="49"/>
  <c r="G36" i="49"/>
  <c r="E36" i="49"/>
  <c r="D36" i="49"/>
  <c r="G35" i="49"/>
  <c r="E35" i="49"/>
  <c r="D35" i="49"/>
  <c r="G34" i="49"/>
  <c r="E34" i="49"/>
  <c r="D34" i="49"/>
  <c r="G33" i="49"/>
  <c r="E33" i="49"/>
  <c r="F33" i="49"/>
  <c r="D33" i="49"/>
  <c r="G32" i="49"/>
  <c r="E32" i="49"/>
  <c r="D32" i="49"/>
  <c r="G31" i="49"/>
  <c r="E31" i="49"/>
  <c r="F31" i="49" s="1"/>
  <c r="D31" i="49"/>
  <c r="G30" i="49"/>
  <c r="E30" i="49"/>
  <c r="D30" i="49"/>
  <c r="G29" i="49"/>
  <c r="E29" i="49"/>
  <c r="F29" i="49"/>
  <c r="D29" i="49"/>
  <c r="G28" i="49"/>
  <c r="E28" i="49"/>
  <c r="D28" i="49"/>
  <c r="G27" i="49"/>
  <c r="E27" i="49"/>
  <c r="D27" i="49"/>
  <c r="G26" i="49"/>
  <c r="E26" i="49"/>
  <c r="D26" i="49"/>
  <c r="G25" i="49"/>
  <c r="E25" i="49"/>
  <c r="F25" i="49" s="1"/>
  <c r="D25" i="49"/>
  <c r="G24" i="49"/>
  <c r="E24" i="49"/>
  <c r="F24" i="49" s="1"/>
  <c r="D24" i="49"/>
  <c r="G23" i="49"/>
  <c r="E23" i="49"/>
  <c r="D23" i="49"/>
  <c r="F23" i="49" s="1"/>
  <c r="G22" i="49"/>
  <c r="E22" i="49"/>
  <c r="D22" i="49"/>
  <c r="G21" i="49"/>
  <c r="E21" i="49"/>
  <c r="D21" i="49"/>
  <c r="F21" i="49" s="1"/>
  <c r="G20" i="49"/>
  <c r="E20" i="49"/>
  <c r="F20" i="49" s="1"/>
  <c r="D20" i="49"/>
  <c r="G19" i="49"/>
  <c r="E19" i="49"/>
  <c r="D19" i="49"/>
  <c r="G18" i="49"/>
  <c r="E18" i="49"/>
  <c r="D18" i="49"/>
  <c r="G17" i="49"/>
  <c r="E17" i="49"/>
  <c r="D17" i="49"/>
  <c r="F17" i="49" s="1"/>
  <c r="G16" i="49"/>
  <c r="E16" i="49"/>
  <c r="F16" i="49" s="1"/>
  <c r="D16" i="49"/>
  <c r="G15" i="49"/>
  <c r="E15" i="49"/>
  <c r="D15" i="49"/>
  <c r="G14" i="49"/>
  <c r="E14" i="49"/>
  <c r="D14" i="49"/>
  <c r="F25" i="53"/>
  <c r="F24" i="53"/>
  <c r="F23" i="50"/>
  <c r="F22" i="53"/>
  <c r="F21" i="50"/>
  <c r="F21" i="51"/>
  <c r="F21" i="53"/>
  <c r="F19" i="49"/>
  <c r="F19" i="50"/>
  <c r="F19" i="51"/>
  <c r="F18" i="51"/>
  <c r="F18" i="53"/>
  <c r="F17" i="51"/>
  <c r="F16" i="50"/>
  <c r="F16" i="51"/>
  <c r="F16" i="53"/>
  <c r="F15" i="49"/>
  <c r="F15" i="51"/>
  <c r="F14" i="49"/>
  <c r="F14" i="53"/>
  <c r="F15" i="52"/>
  <c r="F16" i="52"/>
  <c r="F18" i="52"/>
  <c r="F19" i="52"/>
  <c r="F21" i="52"/>
  <c r="F24" i="52"/>
  <c r="F27" i="52"/>
  <c r="F29" i="52"/>
  <c r="F30" i="52"/>
  <c r="F32" i="52"/>
  <c r="F35" i="52"/>
  <c r="F38" i="52"/>
  <c r="F40" i="52"/>
  <c r="F43" i="52"/>
  <c r="C15" i="50"/>
  <c r="C14" i="50"/>
  <c r="C14" i="49"/>
  <c r="X45" i="48"/>
  <c r="T45" i="48"/>
  <c r="P45" i="48"/>
  <c r="L45" i="48"/>
  <c r="H45" i="48"/>
  <c r="G44" i="48"/>
  <c r="E44" i="48"/>
  <c r="D44" i="48"/>
  <c r="G43" i="48"/>
  <c r="E43" i="48"/>
  <c r="F43" i="48" s="1"/>
  <c r="D43" i="48"/>
  <c r="G42" i="48"/>
  <c r="E42" i="48"/>
  <c r="D42" i="48"/>
  <c r="G41" i="48"/>
  <c r="E41" i="48"/>
  <c r="F41" i="48" s="1"/>
  <c r="D41" i="48"/>
  <c r="G40" i="48"/>
  <c r="E40" i="48"/>
  <c r="D40" i="48"/>
  <c r="G39" i="48"/>
  <c r="E39" i="48"/>
  <c r="D39" i="48"/>
  <c r="G38" i="48"/>
  <c r="E38" i="48"/>
  <c r="D38" i="48"/>
  <c r="G37" i="48"/>
  <c r="E37" i="48"/>
  <c r="D37" i="48"/>
  <c r="G36" i="48"/>
  <c r="E36" i="48"/>
  <c r="D36" i="48"/>
  <c r="G35" i="48"/>
  <c r="E35" i="48"/>
  <c r="F35" i="48" s="1"/>
  <c r="D35" i="48"/>
  <c r="G34" i="48"/>
  <c r="E34" i="48"/>
  <c r="D34" i="48"/>
  <c r="G33" i="48"/>
  <c r="E33" i="48"/>
  <c r="D33" i="48"/>
  <c r="G32" i="48"/>
  <c r="E32" i="48"/>
  <c r="D32" i="48"/>
  <c r="G31" i="48"/>
  <c r="E31" i="48"/>
  <c r="D31" i="48"/>
  <c r="G30" i="48"/>
  <c r="E30" i="48"/>
  <c r="D30" i="48"/>
  <c r="G29" i="48"/>
  <c r="E29" i="48"/>
  <c r="D29" i="48"/>
  <c r="G28" i="48"/>
  <c r="E28" i="48"/>
  <c r="D28" i="48"/>
  <c r="G27" i="48"/>
  <c r="E27" i="48"/>
  <c r="F27" i="48" s="1"/>
  <c r="D27" i="48"/>
  <c r="G26" i="48"/>
  <c r="E26" i="48"/>
  <c r="D26" i="48"/>
  <c r="G25" i="48"/>
  <c r="E25" i="48"/>
  <c r="D25" i="48"/>
  <c r="G24" i="48"/>
  <c r="E24" i="48"/>
  <c r="D24" i="48"/>
  <c r="G23" i="48"/>
  <c r="E23" i="48"/>
  <c r="D23" i="48"/>
  <c r="G22" i="48"/>
  <c r="E22" i="48"/>
  <c r="D22" i="48"/>
  <c r="G21" i="48"/>
  <c r="E21" i="48"/>
  <c r="D21" i="48"/>
  <c r="G20" i="48"/>
  <c r="E20" i="48"/>
  <c r="D20" i="48"/>
  <c r="G19" i="48"/>
  <c r="E19" i="48"/>
  <c r="D19" i="48"/>
  <c r="G18" i="48"/>
  <c r="E18" i="48"/>
  <c r="D18" i="48"/>
  <c r="G17" i="48"/>
  <c r="E17" i="48"/>
  <c r="D17" i="48"/>
  <c r="G16" i="48"/>
  <c r="E16" i="48"/>
  <c r="D16" i="48"/>
  <c r="G15" i="48"/>
  <c r="E15" i="48"/>
  <c r="D15" i="48"/>
  <c r="G14" i="48"/>
  <c r="E14" i="48"/>
  <c r="D14" i="48"/>
  <c r="X45" i="47"/>
  <c r="T45" i="47"/>
  <c r="P45" i="47"/>
  <c r="L45" i="47"/>
  <c r="H45" i="47"/>
  <c r="G44" i="47"/>
  <c r="E44" i="47"/>
  <c r="D44" i="47"/>
  <c r="G43" i="47"/>
  <c r="E43" i="47"/>
  <c r="F43" i="47" s="1"/>
  <c r="D43" i="47"/>
  <c r="G42" i="47"/>
  <c r="E42" i="47"/>
  <c r="D42" i="47"/>
  <c r="G41" i="47"/>
  <c r="E41" i="47"/>
  <c r="F41" i="47" s="1"/>
  <c r="D41" i="47"/>
  <c r="G40" i="47"/>
  <c r="E40" i="47"/>
  <c r="D40" i="47"/>
  <c r="G39" i="47"/>
  <c r="E39" i="47"/>
  <c r="F39" i="47" s="1"/>
  <c r="D39" i="47"/>
  <c r="G38" i="47"/>
  <c r="E38" i="47"/>
  <c r="D38" i="47"/>
  <c r="G37" i="47"/>
  <c r="E37" i="47"/>
  <c r="F37" i="47" s="1"/>
  <c r="D37" i="47"/>
  <c r="G36" i="47"/>
  <c r="E36" i="47"/>
  <c r="D36" i="47"/>
  <c r="G35" i="47"/>
  <c r="E35" i="47"/>
  <c r="F35" i="47" s="1"/>
  <c r="D35" i="47"/>
  <c r="G34" i="47"/>
  <c r="E34" i="47"/>
  <c r="D34" i="47"/>
  <c r="G33" i="47"/>
  <c r="E33" i="47"/>
  <c r="F33" i="47" s="1"/>
  <c r="D33" i="47"/>
  <c r="G32" i="47"/>
  <c r="E32" i="47"/>
  <c r="D32" i="47"/>
  <c r="G31" i="47"/>
  <c r="E31" i="47"/>
  <c r="F31" i="47" s="1"/>
  <c r="D31" i="47"/>
  <c r="G30" i="47"/>
  <c r="E30" i="47"/>
  <c r="D30" i="47"/>
  <c r="G29" i="47"/>
  <c r="E29" i="47"/>
  <c r="F29" i="47" s="1"/>
  <c r="D29" i="47"/>
  <c r="G28" i="47"/>
  <c r="E28" i="47"/>
  <c r="D28" i="47"/>
  <c r="G27" i="47"/>
  <c r="E27" i="47"/>
  <c r="F27" i="47" s="1"/>
  <c r="D27" i="47"/>
  <c r="G26" i="47"/>
  <c r="E26" i="47"/>
  <c r="D26" i="47"/>
  <c r="G25" i="47"/>
  <c r="E25" i="47"/>
  <c r="D25" i="47"/>
  <c r="G24" i="47"/>
  <c r="E24" i="47"/>
  <c r="D24" i="47"/>
  <c r="G23" i="47"/>
  <c r="E23" i="47"/>
  <c r="D23" i="47"/>
  <c r="G22" i="47"/>
  <c r="E22" i="47"/>
  <c r="D22" i="47"/>
  <c r="G21" i="47"/>
  <c r="E21" i="47"/>
  <c r="D21" i="47"/>
  <c r="G20" i="47"/>
  <c r="E20" i="47"/>
  <c r="D20" i="47"/>
  <c r="G19" i="47"/>
  <c r="E19" i="47"/>
  <c r="D19" i="47"/>
  <c r="G18" i="47"/>
  <c r="E18" i="47"/>
  <c r="D18" i="47"/>
  <c r="G17" i="47"/>
  <c r="E17" i="47"/>
  <c r="D17" i="47"/>
  <c r="G16" i="47"/>
  <c r="E16" i="47"/>
  <c r="D16" i="47"/>
  <c r="G15" i="47"/>
  <c r="E15" i="47"/>
  <c r="D15" i="47"/>
  <c r="G14" i="47"/>
  <c r="E14" i="47"/>
  <c r="D14" i="47"/>
  <c r="X45" i="46"/>
  <c r="T45" i="46"/>
  <c r="P45" i="46"/>
  <c r="L45" i="46"/>
  <c r="H45" i="46"/>
  <c r="G44" i="46"/>
  <c r="E44" i="46"/>
  <c r="D44" i="46"/>
  <c r="G43" i="46"/>
  <c r="E43" i="46"/>
  <c r="F43" i="46" s="1"/>
  <c r="D43" i="46"/>
  <c r="G42" i="46"/>
  <c r="E42" i="46"/>
  <c r="D42" i="46"/>
  <c r="G41" i="46"/>
  <c r="E41" i="46"/>
  <c r="D41" i="46"/>
  <c r="G40" i="46"/>
  <c r="E40" i="46"/>
  <c r="D40" i="46"/>
  <c r="G39" i="46"/>
  <c r="E39" i="46"/>
  <c r="D39" i="46"/>
  <c r="G38" i="46"/>
  <c r="E38" i="46"/>
  <c r="D38" i="46"/>
  <c r="G37" i="46"/>
  <c r="E37" i="46"/>
  <c r="D37" i="46"/>
  <c r="G36" i="46"/>
  <c r="E36" i="46"/>
  <c r="D36" i="46"/>
  <c r="G35" i="46"/>
  <c r="E35" i="46"/>
  <c r="F35" i="46" s="1"/>
  <c r="D35" i="46"/>
  <c r="G34" i="46"/>
  <c r="E34" i="46"/>
  <c r="D34" i="46"/>
  <c r="G33" i="46"/>
  <c r="E33" i="46"/>
  <c r="D33" i="46"/>
  <c r="G32" i="46"/>
  <c r="E32" i="46"/>
  <c r="D32" i="46"/>
  <c r="G31" i="46"/>
  <c r="E31" i="46"/>
  <c r="D31" i="46"/>
  <c r="G30" i="46"/>
  <c r="E30" i="46"/>
  <c r="D30" i="46"/>
  <c r="G29" i="46"/>
  <c r="E29" i="46"/>
  <c r="D29" i="46"/>
  <c r="G28" i="46"/>
  <c r="E28" i="46"/>
  <c r="D28" i="46"/>
  <c r="G27" i="46"/>
  <c r="E27" i="46"/>
  <c r="F27" i="46" s="1"/>
  <c r="D27" i="46"/>
  <c r="G26" i="46"/>
  <c r="E26" i="46"/>
  <c r="G25" i="46"/>
  <c r="E25" i="46"/>
  <c r="D25" i="46"/>
  <c r="G24" i="46"/>
  <c r="E24" i="46"/>
  <c r="D24" i="46"/>
  <c r="G23" i="46"/>
  <c r="E23" i="46"/>
  <c r="D23" i="46"/>
  <c r="G22" i="46"/>
  <c r="E22" i="46"/>
  <c r="D22" i="46"/>
  <c r="G21" i="46"/>
  <c r="E21" i="46"/>
  <c r="D21" i="46"/>
  <c r="G20" i="46"/>
  <c r="E20" i="46"/>
  <c r="D20" i="46"/>
  <c r="G19" i="46"/>
  <c r="E19" i="46"/>
  <c r="D19" i="46"/>
  <c r="G18" i="46"/>
  <c r="E18" i="46"/>
  <c r="D18" i="46"/>
  <c r="G17" i="46"/>
  <c r="E17" i="46"/>
  <c r="D17" i="46"/>
  <c r="G16" i="46"/>
  <c r="E16" i="46"/>
  <c r="D16" i="46"/>
  <c r="G15" i="46"/>
  <c r="E15" i="46"/>
  <c r="D15" i="46"/>
  <c r="G14" i="46"/>
  <c r="E14" i="46"/>
  <c r="D14" i="46"/>
  <c r="X45" i="45"/>
  <c r="T45" i="45"/>
  <c r="P45" i="45"/>
  <c r="L45" i="45"/>
  <c r="H45" i="45"/>
  <c r="G44" i="45"/>
  <c r="E44" i="45"/>
  <c r="D44" i="45"/>
  <c r="G43" i="45"/>
  <c r="E43" i="45"/>
  <c r="F43" i="45" s="1"/>
  <c r="D43" i="45"/>
  <c r="G42" i="45"/>
  <c r="E42" i="45"/>
  <c r="D42" i="45"/>
  <c r="G41" i="45"/>
  <c r="E41" i="45"/>
  <c r="F41" i="45" s="1"/>
  <c r="D41" i="45"/>
  <c r="G40" i="45"/>
  <c r="E40" i="45"/>
  <c r="F40" i="45" s="1"/>
  <c r="D40" i="45"/>
  <c r="G39" i="45"/>
  <c r="E39" i="45"/>
  <c r="D39" i="45"/>
  <c r="G38" i="45"/>
  <c r="E38" i="45"/>
  <c r="F38" i="45" s="1"/>
  <c r="D38" i="45"/>
  <c r="G37" i="45"/>
  <c r="E37" i="45"/>
  <c r="D37" i="45"/>
  <c r="G36" i="45"/>
  <c r="E36" i="45"/>
  <c r="F36" i="45" s="1"/>
  <c r="D36" i="45"/>
  <c r="G35" i="45"/>
  <c r="E35" i="45"/>
  <c r="F35" i="45"/>
  <c r="D35" i="45"/>
  <c r="G34" i="45"/>
  <c r="E34" i="45"/>
  <c r="D34" i="45"/>
  <c r="G33" i="45"/>
  <c r="E33" i="45"/>
  <c r="F33" i="45" s="1"/>
  <c r="D33" i="45"/>
  <c r="G32" i="45"/>
  <c r="E32" i="45"/>
  <c r="D32" i="45"/>
  <c r="G31" i="45"/>
  <c r="E31" i="45"/>
  <c r="F31" i="45" s="1"/>
  <c r="D31" i="45"/>
  <c r="G30" i="45"/>
  <c r="E30" i="45"/>
  <c r="D30" i="45"/>
  <c r="G29" i="45"/>
  <c r="E29" i="45"/>
  <c r="D29" i="45"/>
  <c r="G28" i="45"/>
  <c r="E28" i="45"/>
  <c r="F28" i="45" s="1"/>
  <c r="D28" i="45"/>
  <c r="G27" i="45"/>
  <c r="E27" i="45"/>
  <c r="D27" i="45"/>
  <c r="G26" i="45"/>
  <c r="E26" i="45"/>
  <c r="D26" i="45"/>
  <c r="G25" i="45"/>
  <c r="E25" i="45"/>
  <c r="D25" i="45"/>
  <c r="G24" i="45"/>
  <c r="E24" i="45"/>
  <c r="D24" i="45"/>
  <c r="G23" i="45"/>
  <c r="E23" i="45"/>
  <c r="D23" i="45"/>
  <c r="G22" i="45"/>
  <c r="E22" i="45"/>
  <c r="D22" i="45"/>
  <c r="G21" i="45"/>
  <c r="E21" i="45"/>
  <c r="D21" i="45"/>
  <c r="G20" i="45"/>
  <c r="E20" i="45"/>
  <c r="D20" i="45"/>
  <c r="G19" i="45"/>
  <c r="E19" i="45"/>
  <c r="D19" i="45"/>
  <c r="G18" i="45"/>
  <c r="E18" i="45"/>
  <c r="D18" i="45"/>
  <c r="G17" i="45"/>
  <c r="E17" i="45"/>
  <c r="D17" i="45"/>
  <c r="F17" i="45" s="1"/>
  <c r="G16" i="45"/>
  <c r="E16" i="45"/>
  <c r="D16" i="45"/>
  <c r="G15" i="45"/>
  <c r="E15" i="45"/>
  <c r="D15" i="45"/>
  <c r="G14" i="45"/>
  <c r="E14" i="45"/>
  <c r="F14" i="45" s="1"/>
  <c r="D14" i="45"/>
  <c r="X45" i="44"/>
  <c r="T45" i="44"/>
  <c r="P45" i="44"/>
  <c r="L45" i="44"/>
  <c r="H45" i="44"/>
  <c r="G44" i="44"/>
  <c r="E44" i="44"/>
  <c r="F44" i="44" s="1"/>
  <c r="D44" i="44"/>
  <c r="G43" i="44"/>
  <c r="E43" i="44"/>
  <c r="D43" i="44"/>
  <c r="G42" i="44"/>
  <c r="E42" i="44"/>
  <c r="F42" i="44" s="1"/>
  <c r="D42" i="44"/>
  <c r="G41" i="44"/>
  <c r="E41" i="44"/>
  <c r="F41" i="44" s="1"/>
  <c r="D41" i="44"/>
  <c r="G40" i="44"/>
  <c r="E40" i="44"/>
  <c r="D40" i="44"/>
  <c r="G39" i="44"/>
  <c r="E39" i="44"/>
  <c r="F39" i="44" s="1"/>
  <c r="D39" i="44"/>
  <c r="G38" i="44"/>
  <c r="E38" i="44"/>
  <c r="F38" i="44"/>
  <c r="D38" i="44"/>
  <c r="G37" i="44"/>
  <c r="E37" i="44"/>
  <c r="D37" i="44"/>
  <c r="G36" i="44"/>
  <c r="E36" i="44"/>
  <c r="F36" i="44" s="1"/>
  <c r="D36" i="44"/>
  <c r="G35" i="44"/>
  <c r="E35" i="44"/>
  <c r="D35" i="44"/>
  <c r="G34" i="44"/>
  <c r="E34" i="44"/>
  <c r="F34" i="44" s="1"/>
  <c r="D34" i="44"/>
  <c r="G33" i="44"/>
  <c r="E33" i="44"/>
  <c r="D33" i="44"/>
  <c r="G32" i="44"/>
  <c r="E32" i="44"/>
  <c r="F32" i="44" s="1"/>
  <c r="D32" i="44"/>
  <c r="G31" i="44"/>
  <c r="E31" i="44"/>
  <c r="F31" i="44" s="1"/>
  <c r="D31" i="44"/>
  <c r="G30" i="44"/>
  <c r="E30" i="44"/>
  <c r="D30" i="44"/>
  <c r="G29" i="44"/>
  <c r="E29" i="44"/>
  <c r="D29" i="44"/>
  <c r="G28" i="44"/>
  <c r="E28" i="44"/>
  <c r="D28" i="44"/>
  <c r="G27" i="44"/>
  <c r="E27" i="44"/>
  <c r="D27" i="44"/>
  <c r="G26" i="44"/>
  <c r="E26" i="44"/>
  <c r="F26" i="44"/>
  <c r="D26" i="44"/>
  <c r="G25" i="44"/>
  <c r="E25" i="44"/>
  <c r="D25" i="44"/>
  <c r="G24" i="44"/>
  <c r="E24" i="44"/>
  <c r="F24" i="44" s="1"/>
  <c r="D24" i="44"/>
  <c r="G23" i="44"/>
  <c r="E23" i="44"/>
  <c r="D23" i="44"/>
  <c r="G22" i="44"/>
  <c r="E22" i="44"/>
  <c r="F22" i="44" s="1"/>
  <c r="D22" i="44"/>
  <c r="G21" i="44"/>
  <c r="E21" i="44"/>
  <c r="D21" i="44"/>
  <c r="F21" i="44" s="1"/>
  <c r="G20" i="44"/>
  <c r="E20" i="44"/>
  <c r="F20" i="44" s="1"/>
  <c r="D20" i="44"/>
  <c r="G19" i="44"/>
  <c r="E19" i="44"/>
  <c r="D19" i="44"/>
  <c r="G18" i="44"/>
  <c r="E18" i="44"/>
  <c r="D18" i="44"/>
  <c r="G17" i="44"/>
  <c r="E17" i="44"/>
  <c r="D17" i="44"/>
  <c r="F17" i="44" s="1"/>
  <c r="G16" i="44"/>
  <c r="E16" i="44"/>
  <c r="F16" i="44" s="1"/>
  <c r="D16" i="44"/>
  <c r="G15" i="44"/>
  <c r="E15" i="44"/>
  <c r="D15" i="44"/>
  <c r="G14" i="44"/>
  <c r="E14" i="44"/>
  <c r="D14" i="44"/>
  <c r="X45" i="43"/>
  <c r="T45" i="43"/>
  <c r="P45" i="43"/>
  <c r="L45" i="43"/>
  <c r="H45" i="43"/>
  <c r="G44" i="43"/>
  <c r="E44" i="43"/>
  <c r="D44" i="43"/>
  <c r="G43" i="43"/>
  <c r="E43" i="43"/>
  <c r="F43" i="43"/>
  <c r="D43" i="43"/>
  <c r="G42" i="43"/>
  <c r="E42" i="43"/>
  <c r="D42" i="43"/>
  <c r="G41" i="43"/>
  <c r="E41" i="43"/>
  <c r="F41" i="43" s="1"/>
  <c r="D41" i="43"/>
  <c r="G40" i="43"/>
  <c r="E40" i="43"/>
  <c r="D40" i="43"/>
  <c r="G39" i="43"/>
  <c r="E39" i="43"/>
  <c r="F39" i="43"/>
  <c r="D39" i="43"/>
  <c r="G38" i="43"/>
  <c r="E38" i="43"/>
  <c r="D38" i="43"/>
  <c r="G37" i="43"/>
  <c r="E37" i="43"/>
  <c r="F37" i="43" s="1"/>
  <c r="D37" i="43"/>
  <c r="G36" i="43"/>
  <c r="E36" i="43"/>
  <c r="D36" i="43"/>
  <c r="G35" i="43"/>
  <c r="E35" i="43"/>
  <c r="F35" i="43"/>
  <c r="D35" i="43"/>
  <c r="G34" i="43"/>
  <c r="E34" i="43"/>
  <c r="D34" i="43"/>
  <c r="G33" i="43"/>
  <c r="E33" i="43"/>
  <c r="F33" i="43" s="1"/>
  <c r="D33" i="43"/>
  <c r="G32" i="43"/>
  <c r="E32" i="43"/>
  <c r="D32" i="43"/>
  <c r="G31" i="43"/>
  <c r="E31" i="43"/>
  <c r="F31" i="43"/>
  <c r="D31" i="43"/>
  <c r="G30" i="43"/>
  <c r="E30" i="43"/>
  <c r="D30" i="43"/>
  <c r="G29" i="43"/>
  <c r="E29" i="43"/>
  <c r="F29" i="43" s="1"/>
  <c r="D29" i="43"/>
  <c r="G28" i="43"/>
  <c r="E28" i="43"/>
  <c r="D28" i="43"/>
  <c r="G27" i="43"/>
  <c r="E27" i="43"/>
  <c r="F27" i="43"/>
  <c r="D27" i="43"/>
  <c r="G26" i="43"/>
  <c r="E26" i="43"/>
  <c r="D26" i="43"/>
  <c r="G25" i="43"/>
  <c r="E25" i="43"/>
  <c r="F25" i="43" s="1"/>
  <c r="D25" i="43"/>
  <c r="G24" i="43"/>
  <c r="E24" i="43"/>
  <c r="D24" i="43"/>
  <c r="G23" i="43"/>
  <c r="E23" i="43"/>
  <c r="D23" i="43"/>
  <c r="G22" i="43"/>
  <c r="E22" i="43"/>
  <c r="D22" i="43"/>
  <c r="G21" i="43"/>
  <c r="E21" i="43"/>
  <c r="D21" i="43"/>
  <c r="G20" i="43"/>
  <c r="E20" i="43"/>
  <c r="D20" i="43"/>
  <c r="G19" i="43"/>
  <c r="E19" i="43"/>
  <c r="D19" i="43"/>
  <c r="G18" i="43"/>
  <c r="E18" i="43"/>
  <c r="D18" i="43"/>
  <c r="G17" i="43"/>
  <c r="E17" i="43"/>
  <c r="D17" i="43"/>
  <c r="G16" i="43"/>
  <c r="E16" i="43"/>
  <c r="D16" i="43"/>
  <c r="G15" i="43"/>
  <c r="E15" i="43"/>
  <c r="D15" i="43"/>
  <c r="G14" i="43"/>
  <c r="E14" i="43"/>
  <c r="D14" i="43"/>
  <c r="F14" i="43" s="1"/>
  <c r="F25" i="44"/>
  <c r="F25" i="45"/>
  <c r="F25" i="47"/>
  <c r="F25" i="48"/>
  <c r="F24" i="46"/>
  <c r="F24" i="47"/>
  <c r="F23" i="43"/>
  <c r="F23" i="45"/>
  <c r="F23" i="47"/>
  <c r="F23" i="48"/>
  <c r="F22" i="45"/>
  <c r="F22" i="46"/>
  <c r="F22" i="47"/>
  <c r="F22" i="48"/>
  <c r="F21" i="47"/>
  <c r="F21" i="48"/>
  <c r="F20" i="43"/>
  <c r="F20" i="45"/>
  <c r="F20" i="46"/>
  <c r="F20" i="47"/>
  <c r="F20" i="48"/>
  <c r="F19" i="45"/>
  <c r="F19" i="48"/>
  <c r="F18" i="45"/>
  <c r="F18" i="47"/>
  <c r="F18" i="48"/>
  <c r="F17" i="48"/>
  <c r="F16" i="43"/>
  <c r="F16" i="45"/>
  <c r="F16" i="46"/>
  <c r="F16" i="47"/>
  <c r="F15" i="45"/>
  <c r="F15" i="46"/>
  <c r="F15" i="47"/>
  <c r="F15" i="48"/>
  <c r="G45" i="45"/>
  <c r="F14" i="47"/>
  <c r="F14" i="48"/>
  <c r="G45" i="48"/>
  <c r="C18" i="54"/>
  <c r="C16" i="50"/>
  <c r="C15" i="47"/>
  <c r="C14" i="47"/>
  <c r="C15" i="46"/>
  <c r="C14" i="46"/>
  <c r="C14" i="45"/>
  <c r="C15" i="44"/>
  <c r="C14" i="44"/>
  <c r="C15"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0" i="28"/>
  <c r="C114" i="28"/>
  <c r="C113" i="28"/>
  <c r="C111"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C17" i="50"/>
  <c r="C16" i="47"/>
  <c r="C16" i="46"/>
  <c r="C16" i="43"/>
  <c r="C20" i="54"/>
  <c r="C18" i="50"/>
  <c r="C17" i="47"/>
  <c r="C17" i="43"/>
  <c r="AL2" i="42"/>
  <c r="AM2" i="42"/>
  <c r="AM1" i="42"/>
  <c r="AL1" i="42"/>
  <c r="C21" i="54"/>
  <c r="C19" i="50"/>
  <c r="C18" i="47"/>
  <c r="C18" i="44"/>
  <c r="C18" i="43"/>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6" i="29"/>
  <c r="G15" i="29"/>
  <c r="X45" i="29"/>
  <c r="T45" i="29"/>
  <c r="P45" i="29"/>
  <c r="L45" i="29"/>
  <c r="H45" i="29"/>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29"/>
  <c r="F44" i="29" s="1"/>
  <c r="D44" i="29"/>
  <c r="E43" i="29"/>
  <c r="F43" i="29" s="1"/>
  <c r="D43" i="29"/>
  <c r="E42" i="29"/>
  <c r="D42" i="29"/>
  <c r="E41" i="29"/>
  <c r="F41" i="29" s="1"/>
  <c r="D41" i="29"/>
  <c r="E40" i="29"/>
  <c r="F40" i="29" s="1"/>
  <c r="D40" i="29"/>
  <c r="E39" i="29"/>
  <c r="D39" i="29"/>
  <c r="E38" i="29"/>
  <c r="D38" i="29"/>
  <c r="E37" i="29"/>
  <c r="F37" i="29" s="1"/>
  <c r="D37" i="29"/>
  <c r="E36" i="29"/>
  <c r="F36" i="29" s="1"/>
  <c r="D36" i="29"/>
  <c r="E35" i="29"/>
  <c r="F35" i="29" s="1"/>
  <c r="D35" i="29"/>
  <c r="E34" i="29"/>
  <c r="F34" i="29" s="1"/>
  <c r="D34" i="29"/>
  <c r="E33" i="29"/>
  <c r="F33" i="29" s="1"/>
  <c r="D33" i="29"/>
  <c r="E32" i="29"/>
  <c r="D32" i="29"/>
  <c r="E31" i="29"/>
  <c r="D31" i="29"/>
  <c r="E30" i="29"/>
  <c r="F30" i="29" s="1"/>
  <c r="D30" i="29"/>
  <c r="E29" i="29"/>
  <c r="F29" i="29" s="1"/>
  <c r="D29" i="29"/>
  <c r="E28" i="29"/>
  <c r="F28" i="29" s="1"/>
  <c r="D28" i="29"/>
  <c r="E27" i="29"/>
  <c r="F27" i="29" s="1"/>
  <c r="D27" i="29"/>
  <c r="E26" i="29"/>
  <c r="D26" i="29"/>
  <c r="E25" i="29"/>
  <c r="F25" i="29" s="1"/>
  <c r="D25" i="29"/>
  <c r="E24" i="29"/>
  <c r="F24" i="29" s="1"/>
  <c r="D24" i="29"/>
  <c r="E23" i="29"/>
  <c r="D23" i="29"/>
  <c r="E22" i="29"/>
  <c r="D22" i="29"/>
  <c r="E21" i="29"/>
  <c r="F21" i="29" s="1"/>
  <c r="D21" i="29"/>
  <c r="E20" i="29"/>
  <c r="F20" i="29" s="1"/>
  <c r="D20" i="29"/>
  <c r="E19" i="29"/>
  <c r="F19" i="29" s="1"/>
  <c r="D19" i="29"/>
  <c r="E18" i="29"/>
  <c r="D18" i="29"/>
  <c r="E14" i="29"/>
  <c r="F14" i="29" s="1"/>
  <c r="D14" i="29"/>
  <c r="E15" i="29"/>
  <c r="F15" i="29" s="1"/>
  <c r="E17" i="29"/>
  <c r="D17" i="29"/>
  <c r="E16" i="29"/>
  <c r="D16" i="29"/>
  <c r="F16" i="29" s="1"/>
  <c r="F26" i="29"/>
  <c r="F32" i="29"/>
  <c r="F39" i="29"/>
  <c r="F42" i="29"/>
  <c r="C20" i="50"/>
  <c r="C19" i="47"/>
  <c r="C19" i="43"/>
  <c r="C21" i="50"/>
  <c r="C20" i="47"/>
  <c r="C20" i="43"/>
  <c r="C22" i="50"/>
  <c r="C21" i="47"/>
  <c r="C21" i="43"/>
  <c r="C22" i="47"/>
  <c r="C22" i="43"/>
  <c r="C23" i="47"/>
  <c r="C23" i="43"/>
  <c r="C24" i="47"/>
  <c r="C24" i="43"/>
  <c r="C25" i="47"/>
  <c r="C25" i="43"/>
  <c r="C26" i="47"/>
  <c r="C26" i="43"/>
  <c r="C27" i="47"/>
  <c r="C27" i="43"/>
  <c r="C28" i="47"/>
  <c r="C28" i="43"/>
  <c r="C29" i="47"/>
  <c r="C29" i="43"/>
  <c r="C30" i="47"/>
  <c r="C31" i="47"/>
  <c r="C32" i="47"/>
  <c r="C33" i="47"/>
  <c r="C34" i="47"/>
  <c r="C35" i="47"/>
  <c r="C36" i="47"/>
  <c r="C37" i="47"/>
  <c r="C38" i="47"/>
  <c r="C39" i="47"/>
  <c r="C40" i="47"/>
  <c r="C41" i="47"/>
  <c r="C42" i="47"/>
  <c r="B44" i="47"/>
  <c r="C44" i="47" s="1"/>
  <c r="C43" i="47"/>
  <c r="AH1" i="42"/>
  <c r="AH2" i="42"/>
  <c r="AE71" i="42"/>
  <c r="B2" i="42"/>
  <c r="E1" i="42"/>
  <c r="O5" i="42"/>
  <c r="AH3" i="42"/>
  <c r="F23" i="29" l="1"/>
  <c r="B24" i="54"/>
  <c r="C23" i="54"/>
  <c r="C22" i="54"/>
  <c r="C19" i="54"/>
  <c r="C17" i="54"/>
  <c r="C14" i="54"/>
  <c r="AC14" i="54"/>
  <c r="F31" i="29"/>
  <c r="C16" i="44"/>
  <c r="C15" i="45"/>
  <c r="C15" i="49"/>
  <c r="B16" i="53"/>
  <c r="B17" i="53" s="1"/>
  <c r="C15" i="53"/>
  <c r="C17" i="44"/>
  <c r="C14" i="53"/>
  <c r="B15" i="51"/>
  <c r="C14" i="51"/>
  <c r="B17" i="49"/>
  <c r="C16" i="49"/>
  <c r="B15" i="48"/>
  <c r="C14" i="48"/>
  <c r="B20" i="46"/>
  <c r="C19" i="46"/>
  <c r="B17" i="45"/>
  <c r="C16" i="45"/>
  <c r="B20" i="44"/>
  <c r="C19" i="44"/>
  <c r="B31" i="43"/>
  <c r="C30" i="43"/>
  <c r="AC14" i="29"/>
  <c r="B15" i="29"/>
  <c r="C14" i="29"/>
  <c r="C18" i="46"/>
  <c r="C17" i="46"/>
  <c r="C16" i="53"/>
  <c r="B15" i="52"/>
  <c r="C14" i="52"/>
  <c r="F18" i="29"/>
  <c r="F17" i="29"/>
  <c r="F38" i="29"/>
  <c r="F22" i="29"/>
  <c r="F15" i="43"/>
  <c r="G45" i="43"/>
  <c r="F17" i="43"/>
  <c r="F18" i="43"/>
  <c r="F19" i="43"/>
  <c r="F21" i="43"/>
  <c r="F24" i="43"/>
  <c r="F32" i="43"/>
  <c r="F36" i="43"/>
  <c r="F40" i="43"/>
  <c r="F15" i="44"/>
  <c r="F28" i="44"/>
  <c r="F35" i="44"/>
  <c r="F40" i="44"/>
  <c r="F21" i="45"/>
  <c r="F24" i="45"/>
  <c r="F27" i="45"/>
  <c r="F29" i="45"/>
  <c r="F32" i="45"/>
  <c r="F34" i="45"/>
  <c r="F37" i="45"/>
  <c r="F42" i="45"/>
  <c r="F44" i="45"/>
  <c r="F14" i="46"/>
  <c r="F17" i="46"/>
  <c r="F18" i="46"/>
  <c r="F19" i="46"/>
  <c r="F23" i="46"/>
  <c r="F26" i="46"/>
  <c r="F28" i="46"/>
  <c r="F30" i="46"/>
  <c r="F32" i="46"/>
  <c r="F34" i="46"/>
  <c r="F36" i="46"/>
  <c r="F38" i="46"/>
  <c r="F40" i="46"/>
  <c r="F42" i="46"/>
  <c r="F44" i="46"/>
  <c r="F17" i="47"/>
  <c r="F28" i="47"/>
  <c r="F30" i="47"/>
  <c r="F32" i="47"/>
  <c r="F36" i="47"/>
  <c r="F38" i="47"/>
  <c r="F40" i="47"/>
  <c r="F44" i="47"/>
  <c r="F16" i="48"/>
  <c r="F26" i="48"/>
  <c r="F28" i="48"/>
  <c r="F30" i="48"/>
  <c r="F32" i="48"/>
  <c r="F34" i="48"/>
  <c r="F36" i="48"/>
  <c r="F38" i="48"/>
  <c r="F40" i="48"/>
  <c r="F42" i="48"/>
  <c r="F44" i="48"/>
  <c r="F27" i="49"/>
  <c r="F35" i="49"/>
  <c r="F43" i="49"/>
  <c r="F44" i="49"/>
  <c r="F14" i="50"/>
  <c r="F26" i="43"/>
  <c r="F34" i="43"/>
  <c r="F38" i="43"/>
  <c r="F42" i="43"/>
  <c r="F19" i="44"/>
  <c r="F23" i="44"/>
  <c r="F40" i="49"/>
  <c r="F39" i="53"/>
  <c r="F37" i="54"/>
  <c r="F22" i="49"/>
  <c r="F26" i="49"/>
  <c r="F38" i="49"/>
  <c r="F26" i="50"/>
  <c r="F28" i="50"/>
  <c r="F30" i="50"/>
  <c r="F32" i="50"/>
  <c r="F34" i="50"/>
  <c r="F36" i="50"/>
  <c r="F38" i="50"/>
  <c r="F40" i="50"/>
  <c r="F42" i="50"/>
  <c r="F44" i="50"/>
  <c r="F14" i="51"/>
  <c r="F20" i="51"/>
  <c r="F22" i="51"/>
  <c r="F23" i="51"/>
  <c r="F27" i="51"/>
  <c r="F31" i="51"/>
  <c r="F34" i="51"/>
  <c r="F35" i="51"/>
  <c r="F39" i="51"/>
  <c r="F44" i="51"/>
  <c r="F14" i="52"/>
  <c r="F20" i="52"/>
  <c r="F22" i="52"/>
  <c r="F23" i="52"/>
  <c r="F25" i="52"/>
  <c r="F26" i="52"/>
  <c r="F28" i="52"/>
  <c r="F31" i="52"/>
  <c r="F34" i="52"/>
  <c r="F36" i="52"/>
  <c r="F37" i="52"/>
  <c r="F39" i="52"/>
  <c r="F42" i="52"/>
  <c r="F44" i="52"/>
  <c r="F15" i="53"/>
  <c r="F17" i="53"/>
  <c r="F20" i="53"/>
  <c r="F32" i="53"/>
  <c r="F33" i="53"/>
  <c r="F34" i="53"/>
  <c r="F36" i="53"/>
  <c r="F37" i="53"/>
  <c r="F38" i="53"/>
  <c r="F40" i="53"/>
  <c r="F14" i="54"/>
  <c r="AC15" i="54"/>
  <c r="AC16" i="54" s="1"/>
  <c r="AC17" i="54" s="1"/>
  <c r="AC18" i="54" s="1"/>
  <c r="AC19" i="54" s="1"/>
  <c r="AC20" i="54" s="1"/>
  <c r="AC21" i="54" s="1"/>
  <c r="AC22" i="54" s="1"/>
  <c r="AC23" i="54" s="1"/>
  <c r="AC24" i="54" s="1"/>
  <c r="F21" i="54"/>
  <c r="F22" i="54"/>
  <c r="F24" i="54"/>
  <c r="F25" i="54"/>
  <c r="F26" i="54"/>
  <c r="F29" i="54"/>
  <c r="F32" i="54"/>
  <c r="F34" i="54"/>
  <c r="F38" i="54"/>
  <c r="F42" i="54"/>
  <c r="F33" i="44"/>
  <c r="F26" i="45"/>
  <c r="F21" i="46"/>
  <c r="F31" i="46"/>
  <c r="F39" i="46"/>
  <c r="F31" i="48"/>
  <c r="F39" i="48"/>
  <c r="F18" i="49"/>
  <c r="F32" i="49"/>
  <c r="F30" i="51"/>
  <c r="G45" i="46"/>
  <c r="F30" i="49"/>
  <c r="G45" i="53"/>
  <c r="F35" i="53"/>
  <c r="F14" i="44"/>
  <c r="F29" i="44"/>
  <c r="F29" i="46"/>
  <c r="F37" i="46"/>
  <c r="F24" i="48"/>
  <c r="F29" i="48"/>
  <c r="F37" i="48"/>
  <c r="F28" i="49"/>
  <c r="F20" i="50"/>
  <c r="F34" i="49"/>
  <c r="G45" i="44"/>
  <c r="F28" i="43"/>
  <c r="F30" i="43"/>
  <c r="F44" i="43"/>
  <c r="F18" i="44"/>
  <c r="F27" i="44"/>
  <c r="F43" i="44"/>
  <c r="F17" i="52"/>
  <c r="F25" i="46"/>
  <c r="G45" i="29"/>
  <c r="F19" i="47"/>
  <c r="F30" i="44"/>
  <c r="F39" i="45"/>
  <c r="F26" i="47"/>
  <c r="F34" i="47"/>
  <c r="F42" i="47"/>
  <c r="G45" i="51"/>
  <c r="F40" i="51"/>
  <c r="G45" i="52"/>
  <c r="F29" i="53"/>
  <c r="B23" i="50"/>
  <c r="G45" i="47"/>
  <c r="F37" i="44"/>
  <c r="F30" i="45"/>
  <c r="F33" i="46"/>
  <c r="F41" i="46"/>
  <c r="F33" i="48"/>
  <c r="G45" i="49"/>
  <c r="F36" i="49"/>
  <c r="F29" i="51"/>
  <c r="F42" i="49"/>
  <c r="F19" i="53"/>
  <c r="F41" i="51"/>
  <c r="F20" i="54"/>
  <c r="F37" i="51"/>
  <c r="G45" i="50"/>
  <c r="F33" i="51"/>
  <c r="F41" i="52"/>
  <c r="F33" i="52"/>
  <c r="F38" i="51"/>
  <c r="F19" i="54"/>
  <c r="G45" i="54"/>
  <c r="B9" i="42"/>
  <c r="B25" i="54" l="1"/>
  <c r="C24" i="54"/>
  <c r="B16" i="52"/>
  <c r="C15" i="52"/>
  <c r="B18" i="53"/>
  <c r="C17" i="53"/>
  <c r="B16" i="29"/>
  <c r="C15" i="29"/>
  <c r="AC15" i="29"/>
  <c r="B32" i="43"/>
  <c r="C31" i="43"/>
  <c r="B21" i="44"/>
  <c r="C20" i="44"/>
  <c r="B18" i="45"/>
  <c r="C17" i="45"/>
  <c r="B21" i="46"/>
  <c r="C20" i="46"/>
  <c r="B16" i="48"/>
  <c r="C15" i="48"/>
  <c r="B18" i="49"/>
  <c r="C17" i="49"/>
  <c r="B16" i="51"/>
  <c r="C15" i="51"/>
  <c r="B24" i="50"/>
  <c r="C23" i="50"/>
  <c r="B11" i="42"/>
  <c r="C9" i="42"/>
  <c r="AK10" i="42"/>
  <c r="AJ9" i="42"/>
  <c r="AJ10" i="42"/>
  <c r="AK9" i="42"/>
  <c r="B26" i="54" l="1"/>
  <c r="C25" i="54"/>
  <c r="AC25" i="54"/>
  <c r="B17" i="51"/>
  <c r="C16" i="51"/>
  <c r="B19" i="49"/>
  <c r="C18" i="49"/>
  <c r="B17" i="48"/>
  <c r="C16" i="48"/>
  <c r="B22" i="46"/>
  <c r="C21" i="46"/>
  <c r="B19" i="45"/>
  <c r="C18" i="45"/>
  <c r="B22" i="44"/>
  <c r="C21" i="44"/>
  <c r="B33" i="43"/>
  <c r="C32" i="43"/>
  <c r="B17" i="29"/>
  <c r="C16" i="29"/>
  <c r="AC16" i="29"/>
  <c r="AC17" i="29" s="1"/>
  <c r="B19" i="53"/>
  <c r="C18" i="53"/>
  <c r="B17" i="52"/>
  <c r="C16" i="52"/>
  <c r="B25" i="50"/>
  <c r="C24" i="50"/>
  <c r="B13" i="42"/>
  <c r="C11" i="42"/>
  <c r="AJ11" i="42"/>
  <c r="AK11" i="42"/>
  <c r="AK12" i="42"/>
  <c r="AJ12" i="42"/>
  <c r="B27" i="54" l="1"/>
  <c r="C26" i="54"/>
  <c r="AC26" i="54"/>
  <c r="B18" i="52"/>
  <c r="C17" i="52"/>
  <c r="B20" i="53"/>
  <c r="C19" i="53"/>
  <c r="B18" i="29"/>
  <c r="C17" i="29"/>
  <c r="B34" i="43"/>
  <c r="C33" i="43"/>
  <c r="B23" i="44"/>
  <c r="C22" i="44"/>
  <c r="B20" i="45"/>
  <c r="C19" i="45"/>
  <c r="B23" i="46"/>
  <c r="C22" i="46"/>
  <c r="B18" i="48"/>
  <c r="C17" i="48"/>
  <c r="B20" i="49"/>
  <c r="C19" i="49"/>
  <c r="B18" i="51"/>
  <c r="C17" i="51"/>
  <c r="B26" i="50"/>
  <c r="C25" i="50"/>
  <c r="B15" i="42"/>
  <c r="C13" i="42"/>
  <c r="AK13" i="42"/>
  <c r="AK14" i="42"/>
  <c r="AJ13" i="42"/>
  <c r="AJ14" i="42"/>
  <c r="B28" i="54" l="1"/>
  <c r="C27" i="54"/>
  <c r="AC27" i="54"/>
  <c r="AC28" i="54" s="1"/>
  <c r="B19" i="51"/>
  <c r="C18" i="51"/>
  <c r="B21" i="49"/>
  <c r="C20" i="49"/>
  <c r="B19" i="48"/>
  <c r="C18" i="48"/>
  <c r="B24" i="46"/>
  <c r="C23" i="46"/>
  <c r="B21" i="45"/>
  <c r="C20" i="45"/>
  <c r="B24" i="44"/>
  <c r="C23" i="44"/>
  <c r="B35" i="43"/>
  <c r="C34" i="43"/>
  <c r="B19" i="29"/>
  <c r="C18" i="29"/>
  <c r="AC18" i="29"/>
  <c r="AC19" i="29" s="1"/>
  <c r="B21" i="53"/>
  <c r="C20" i="53"/>
  <c r="B19" i="52"/>
  <c r="C18" i="52"/>
  <c r="B27" i="50"/>
  <c r="C26" i="50"/>
  <c r="B17" i="42"/>
  <c r="C15" i="42"/>
  <c r="AK15" i="42"/>
  <c r="AJ15" i="42"/>
  <c r="AJ16" i="42"/>
  <c r="AK16" i="42"/>
  <c r="B29" i="54" l="1"/>
  <c r="C28" i="54"/>
  <c r="B20" i="52"/>
  <c r="C19" i="52"/>
  <c r="C21" i="53"/>
  <c r="B22" i="53"/>
  <c r="B20" i="29"/>
  <c r="C19" i="29"/>
  <c r="B36" i="43"/>
  <c r="C35" i="43"/>
  <c r="B25" i="44"/>
  <c r="C24" i="44"/>
  <c r="B22" i="45"/>
  <c r="C21" i="45"/>
  <c r="B25" i="46"/>
  <c r="C24" i="46"/>
  <c r="B20" i="48"/>
  <c r="C19" i="48"/>
  <c r="B22" i="49"/>
  <c r="C21" i="49"/>
  <c r="B20" i="51"/>
  <c r="C19" i="51"/>
  <c r="B28" i="50"/>
  <c r="C27" i="50"/>
  <c r="B19" i="42"/>
  <c r="C17" i="42"/>
  <c r="AK18" i="42"/>
  <c r="AK17" i="42"/>
  <c r="AJ17" i="42"/>
  <c r="AJ18" i="42"/>
  <c r="B30" i="54" l="1"/>
  <c r="C29" i="54"/>
  <c r="AC29" i="54"/>
  <c r="AC30" i="54" s="1"/>
  <c r="B21" i="51"/>
  <c r="C20" i="51"/>
  <c r="B23" i="49"/>
  <c r="C22" i="49"/>
  <c r="B21" i="48"/>
  <c r="C20" i="48"/>
  <c r="B26" i="46"/>
  <c r="C25" i="46"/>
  <c r="B23" i="45"/>
  <c r="C22" i="45"/>
  <c r="B26" i="44"/>
  <c r="C25" i="44"/>
  <c r="B37" i="43"/>
  <c r="C36" i="43"/>
  <c r="B21" i="29"/>
  <c r="C20" i="29"/>
  <c r="B23" i="53"/>
  <c r="C22" i="53"/>
  <c r="AC20" i="29"/>
  <c r="AC21" i="29" s="1"/>
  <c r="B21" i="52"/>
  <c r="C20" i="52"/>
  <c r="B29" i="50"/>
  <c r="C28" i="50"/>
  <c r="B21" i="42"/>
  <c r="C19" i="42"/>
  <c r="AK19" i="42"/>
  <c r="AK20" i="42"/>
  <c r="AJ20" i="42"/>
  <c r="AJ19" i="42"/>
  <c r="B31" i="54" l="1"/>
  <c r="C30" i="54"/>
  <c r="B24" i="53"/>
  <c r="C23" i="53"/>
  <c r="B22" i="52"/>
  <c r="C21" i="52"/>
  <c r="B22" i="29"/>
  <c r="C21" i="29"/>
  <c r="B38" i="43"/>
  <c r="C37" i="43"/>
  <c r="B27" i="44"/>
  <c r="C26" i="44"/>
  <c r="B24" i="45"/>
  <c r="C23" i="45"/>
  <c r="B27" i="46"/>
  <c r="C26" i="46"/>
  <c r="B22" i="48"/>
  <c r="C21" i="48"/>
  <c r="B24" i="49"/>
  <c r="C23" i="49"/>
  <c r="B22" i="51"/>
  <c r="C21" i="51"/>
  <c r="B30" i="50"/>
  <c r="C29" i="50"/>
  <c r="B23" i="42"/>
  <c r="C21" i="42"/>
  <c r="AK22" i="42"/>
  <c r="AK21" i="42"/>
  <c r="AJ22" i="42"/>
  <c r="AJ21" i="42"/>
  <c r="B32" i="54" l="1"/>
  <c r="C31" i="54"/>
  <c r="AC31" i="54"/>
  <c r="B25" i="53"/>
  <c r="C24" i="53"/>
  <c r="B23" i="51"/>
  <c r="C22" i="51"/>
  <c r="B25" i="49"/>
  <c r="C24" i="49"/>
  <c r="B23" i="48"/>
  <c r="C22" i="48"/>
  <c r="B28" i="46"/>
  <c r="C27" i="46"/>
  <c r="B25" i="45"/>
  <c r="C24" i="45"/>
  <c r="B28" i="44"/>
  <c r="C27" i="44"/>
  <c r="B39" i="43"/>
  <c r="C38" i="43"/>
  <c r="B23" i="29"/>
  <c r="C22" i="29"/>
  <c r="B23" i="52"/>
  <c r="C22" i="52"/>
  <c r="AC22" i="29"/>
  <c r="AC23" i="29" s="1"/>
  <c r="B31" i="50"/>
  <c r="C30" i="50"/>
  <c r="B25" i="42"/>
  <c r="C23" i="42"/>
  <c r="AJ23" i="42"/>
  <c r="AJ24" i="42"/>
  <c r="AK24" i="42"/>
  <c r="AK23" i="42"/>
  <c r="B33" i="54" l="1"/>
  <c r="C32" i="54"/>
  <c r="AC32" i="54"/>
  <c r="AC33" i="54" s="1"/>
  <c r="B24" i="52"/>
  <c r="C23" i="52"/>
  <c r="B24" i="29"/>
  <c r="C23" i="29"/>
  <c r="B40" i="43"/>
  <c r="C39" i="43"/>
  <c r="B29" i="44"/>
  <c r="C28" i="44"/>
  <c r="B26" i="45"/>
  <c r="C25" i="45"/>
  <c r="B29" i="46"/>
  <c r="C28" i="46"/>
  <c r="C23" i="48"/>
  <c r="B24" i="48"/>
  <c r="B26" i="49"/>
  <c r="C25" i="49"/>
  <c r="B24" i="51"/>
  <c r="C23" i="51"/>
  <c r="B26" i="53"/>
  <c r="C25" i="53"/>
  <c r="B32" i="50"/>
  <c r="C31" i="50"/>
  <c r="B27" i="42"/>
  <c r="C25" i="42"/>
  <c r="AK26" i="42"/>
  <c r="AJ26" i="42"/>
  <c r="AK25" i="42"/>
  <c r="AJ25" i="42"/>
  <c r="B34" i="54" l="1"/>
  <c r="C33" i="54"/>
  <c r="B25" i="48"/>
  <c r="C24" i="48"/>
  <c r="B30" i="46"/>
  <c r="C29" i="46"/>
  <c r="B27" i="45"/>
  <c r="C26" i="45"/>
  <c r="B30" i="44"/>
  <c r="C29" i="44"/>
  <c r="B41" i="43"/>
  <c r="C40" i="43"/>
  <c r="B25" i="29"/>
  <c r="C24" i="29"/>
  <c r="B25" i="52"/>
  <c r="C24" i="52"/>
  <c r="B27" i="53"/>
  <c r="C26" i="53"/>
  <c r="B25" i="51"/>
  <c r="C24" i="51"/>
  <c r="B27" i="49"/>
  <c r="C26" i="49"/>
  <c r="AC24" i="29"/>
  <c r="B33" i="50"/>
  <c r="C32" i="50"/>
  <c r="B29" i="42"/>
  <c r="C27" i="42"/>
  <c r="AJ27" i="42"/>
  <c r="AJ28" i="42"/>
  <c r="AK27" i="42"/>
  <c r="AK28" i="42"/>
  <c r="B35" i="54" l="1"/>
  <c r="C34" i="54"/>
  <c r="AC34" i="54"/>
  <c r="AC35" i="54" s="1"/>
  <c r="B26" i="52"/>
  <c r="C25" i="52"/>
  <c r="B26" i="29"/>
  <c r="C25" i="29"/>
  <c r="B42" i="43"/>
  <c r="C41" i="43"/>
  <c r="B31" i="44"/>
  <c r="C30" i="44"/>
  <c r="B28" i="45"/>
  <c r="C27" i="45"/>
  <c r="B31" i="46"/>
  <c r="C30" i="46"/>
  <c r="C25" i="48"/>
  <c r="B26" i="48"/>
  <c r="AC25" i="29"/>
  <c r="AC26" i="29" s="1"/>
  <c r="B28" i="49"/>
  <c r="C27" i="49"/>
  <c r="B26" i="51"/>
  <c r="C25" i="51"/>
  <c r="C27" i="53"/>
  <c r="B28" i="53"/>
  <c r="B34" i="50"/>
  <c r="C33" i="50"/>
  <c r="B31" i="42"/>
  <c r="C29" i="42"/>
  <c r="AK30" i="42"/>
  <c r="AJ30" i="42"/>
  <c r="AK29" i="42"/>
  <c r="AJ29" i="42"/>
  <c r="B36" i="54" l="1"/>
  <c r="C35" i="54"/>
  <c r="B29" i="53"/>
  <c r="C28" i="53"/>
  <c r="C26" i="48"/>
  <c r="B27" i="48"/>
  <c r="C26" i="51"/>
  <c r="B27" i="51"/>
  <c r="B29" i="49"/>
  <c r="C28" i="49"/>
  <c r="B32" i="46"/>
  <c r="C31" i="46"/>
  <c r="B29" i="45"/>
  <c r="C28" i="45"/>
  <c r="B32" i="44"/>
  <c r="C31" i="44"/>
  <c r="B43" i="43"/>
  <c r="C42" i="43"/>
  <c r="B27" i="29"/>
  <c r="C26" i="29"/>
  <c r="B27" i="52"/>
  <c r="C26" i="52"/>
  <c r="B35" i="50"/>
  <c r="C34" i="50"/>
  <c r="B33" i="42"/>
  <c r="C31" i="42"/>
  <c r="AK31" i="42"/>
  <c r="AJ31" i="42"/>
  <c r="AJ32" i="42"/>
  <c r="AK32" i="42"/>
  <c r="B37" i="54" l="1"/>
  <c r="C36" i="54"/>
  <c r="AC36" i="54"/>
  <c r="AC37" i="54" s="1"/>
  <c r="B28" i="52"/>
  <c r="C27" i="52"/>
  <c r="B28" i="29"/>
  <c r="C27" i="29"/>
  <c r="B44" i="43"/>
  <c r="C44" i="43" s="1"/>
  <c r="C43" i="43"/>
  <c r="B33" i="44"/>
  <c r="C32" i="44"/>
  <c r="B30" i="45"/>
  <c r="C29" i="45"/>
  <c r="B33" i="46"/>
  <c r="C32" i="46"/>
  <c r="B30" i="49"/>
  <c r="C29" i="49"/>
  <c r="C27" i="48"/>
  <c r="B28" i="48"/>
  <c r="AC27" i="29"/>
  <c r="AC28" i="29" s="1"/>
  <c r="B28" i="51"/>
  <c r="C27" i="51"/>
  <c r="B30" i="53"/>
  <c r="C29" i="53"/>
  <c r="B36" i="50"/>
  <c r="C35" i="50"/>
  <c r="B35" i="42"/>
  <c r="C33" i="42"/>
  <c r="AJ34" i="42"/>
  <c r="AK33" i="42"/>
  <c r="AK34" i="42"/>
  <c r="AJ33" i="42"/>
  <c r="B38" i="54" l="1"/>
  <c r="C37" i="54"/>
  <c r="B29" i="48"/>
  <c r="C28" i="48"/>
  <c r="B31" i="53"/>
  <c r="C30" i="53"/>
  <c r="C28" i="51"/>
  <c r="B29" i="51"/>
  <c r="B31" i="49"/>
  <c r="C30" i="49"/>
  <c r="B34" i="46"/>
  <c r="C33" i="46"/>
  <c r="B31" i="45"/>
  <c r="C30" i="45"/>
  <c r="B34" i="44"/>
  <c r="C33" i="44"/>
  <c r="B29" i="29"/>
  <c r="C28" i="29"/>
  <c r="B29" i="52"/>
  <c r="C28" i="52"/>
  <c r="B37" i="50"/>
  <c r="C36" i="50"/>
  <c r="B37" i="42"/>
  <c r="C35" i="42"/>
  <c r="AJ36" i="42"/>
  <c r="AK35" i="42"/>
  <c r="AK36" i="42"/>
  <c r="AJ35" i="42"/>
  <c r="B39" i="54" l="1"/>
  <c r="C38" i="54"/>
  <c r="AC38" i="54"/>
  <c r="B30" i="52"/>
  <c r="C29" i="52"/>
  <c r="B30" i="29"/>
  <c r="C29" i="29"/>
  <c r="B35" i="44"/>
  <c r="C34" i="44"/>
  <c r="B32" i="45"/>
  <c r="C31" i="45"/>
  <c r="B35" i="46"/>
  <c r="C34" i="46"/>
  <c r="B32" i="49"/>
  <c r="C31" i="49"/>
  <c r="C29" i="48"/>
  <c r="B30" i="48"/>
  <c r="B30" i="51"/>
  <c r="C29" i="51"/>
  <c r="C31" i="53"/>
  <c r="B32" i="53"/>
  <c r="AC29" i="29"/>
  <c r="AC30" i="29" s="1"/>
  <c r="B38" i="50"/>
  <c r="C37" i="50"/>
  <c r="B39" i="42"/>
  <c r="C37" i="42"/>
  <c r="AK38" i="42"/>
  <c r="AK37" i="42"/>
  <c r="AJ37" i="42"/>
  <c r="AJ38" i="42"/>
  <c r="B40" i="54" l="1"/>
  <c r="C39" i="54"/>
  <c r="AC39" i="54"/>
  <c r="AC40" i="54" s="1"/>
  <c r="C32" i="53"/>
  <c r="B33" i="53"/>
  <c r="B31" i="51"/>
  <c r="C30" i="51"/>
  <c r="C30" i="48"/>
  <c r="B31" i="48"/>
  <c r="B33" i="49"/>
  <c r="C32" i="49"/>
  <c r="B36" i="46"/>
  <c r="C35" i="46"/>
  <c r="B33" i="45"/>
  <c r="C32" i="45"/>
  <c r="B36" i="44"/>
  <c r="C35" i="44"/>
  <c r="B31" i="29"/>
  <c r="C30" i="29"/>
  <c r="B31" i="52"/>
  <c r="C30" i="52"/>
  <c r="B39" i="50"/>
  <c r="C38" i="50"/>
  <c r="B41" i="42"/>
  <c r="C39" i="42"/>
  <c r="AK39" i="42"/>
  <c r="AJ39" i="42"/>
  <c r="AK40" i="42"/>
  <c r="AJ40" i="42"/>
  <c r="B41" i="54" l="1"/>
  <c r="C40" i="54"/>
  <c r="B32" i="52"/>
  <c r="C31" i="52"/>
  <c r="B32" i="29"/>
  <c r="C31" i="29"/>
  <c r="B37" i="44"/>
  <c r="C36" i="44"/>
  <c r="B34" i="45"/>
  <c r="C33" i="45"/>
  <c r="B37" i="46"/>
  <c r="C36" i="46"/>
  <c r="B34" i="49"/>
  <c r="C33" i="49"/>
  <c r="C31" i="48"/>
  <c r="B32" i="48"/>
  <c r="C31" i="51"/>
  <c r="B32" i="51"/>
  <c r="B34" i="53"/>
  <c r="C33" i="53"/>
  <c r="AC31" i="29"/>
  <c r="AC32" i="29" s="1"/>
  <c r="B40" i="50"/>
  <c r="C39" i="50"/>
  <c r="B43" i="42"/>
  <c r="C41" i="42"/>
  <c r="AJ41" i="42"/>
  <c r="AK42" i="42"/>
  <c r="AJ42" i="42"/>
  <c r="AK41" i="42"/>
  <c r="B42" i="54" l="1"/>
  <c r="C41" i="54"/>
  <c r="AC41" i="54"/>
  <c r="AC42" i="54" s="1"/>
  <c r="B33" i="48"/>
  <c r="C32" i="48"/>
  <c r="C34" i="53"/>
  <c r="B35" i="53"/>
  <c r="B33" i="51"/>
  <c r="C32" i="51"/>
  <c r="B35" i="49"/>
  <c r="C34" i="49"/>
  <c r="B38" i="46"/>
  <c r="C37" i="46"/>
  <c r="B35" i="45"/>
  <c r="C34" i="45"/>
  <c r="B38" i="44"/>
  <c r="C37" i="44"/>
  <c r="B33" i="29"/>
  <c r="C32" i="29"/>
  <c r="B33" i="52"/>
  <c r="C32" i="52"/>
  <c r="B41" i="50"/>
  <c r="C40" i="50"/>
  <c r="B45" i="42"/>
  <c r="C43" i="42"/>
  <c r="AK44" i="42"/>
  <c r="AJ43" i="42"/>
  <c r="AK43" i="42"/>
  <c r="AJ44" i="42"/>
  <c r="B43" i="54" l="1"/>
  <c r="C42" i="54"/>
  <c r="C33" i="51"/>
  <c r="B34" i="51"/>
  <c r="C35" i="53"/>
  <c r="B36" i="53"/>
  <c r="B34" i="48"/>
  <c r="C33" i="48"/>
  <c r="B34" i="52"/>
  <c r="C33" i="52"/>
  <c r="B34" i="29"/>
  <c r="C33" i="29"/>
  <c r="B39" i="44"/>
  <c r="C38" i="44"/>
  <c r="B36" i="45"/>
  <c r="C35" i="45"/>
  <c r="B39" i="46"/>
  <c r="C38" i="46"/>
  <c r="B36" i="49"/>
  <c r="C35" i="49"/>
  <c r="AC33" i="29"/>
  <c r="AC34" i="29" s="1"/>
  <c r="B42" i="50"/>
  <c r="C41" i="50"/>
  <c r="B47" i="42"/>
  <c r="C45" i="42"/>
  <c r="AK45" i="42"/>
  <c r="AJ46" i="42"/>
  <c r="AK46" i="42"/>
  <c r="AJ45" i="42"/>
  <c r="C43" i="54" l="1"/>
  <c r="B44" i="54"/>
  <c r="C44" i="54" s="1"/>
  <c r="AC43" i="54"/>
  <c r="B37" i="49"/>
  <c r="C36" i="49"/>
  <c r="B40" i="46"/>
  <c r="C39" i="46"/>
  <c r="B37" i="45"/>
  <c r="C36" i="45"/>
  <c r="B40" i="44"/>
  <c r="C39" i="44"/>
  <c r="B35" i="29"/>
  <c r="C34" i="29"/>
  <c r="B35" i="52"/>
  <c r="C34" i="52"/>
  <c r="B35" i="51"/>
  <c r="C34" i="51"/>
  <c r="B35" i="48"/>
  <c r="C34" i="48"/>
  <c r="C36" i="53"/>
  <c r="B37" i="53"/>
  <c r="B43" i="50"/>
  <c r="C42" i="50"/>
  <c r="B49" i="42"/>
  <c r="C47" i="42"/>
  <c r="AK47" i="42"/>
  <c r="AJ48" i="42"/>
  <c r="AJ47" i="42"/>
  <c r="AK48" i="42"/>
  <c r="C35" i="51" l="1"/>
  <c r="B36" i="51"/>
  <c r="B36" i="52"/>
  <c r="C35" i="52"/>
  <c r="B36" i="29"/>
  <c r="C35" i="29"/>
  <c r="B41" i="44"/>
  <c r="C40" i="44"/>
  <c r="B38" i="45"/>
  <c r="C37" i="45"/>
  <c r="B41" i="46"/>
  <c r="C40" i="46"/>
  <c r="B38" i="49"/>
  <c r="C37" i="49"/>
  <c r="B38" i="53"/>
  <c r="C37" i="53"/>
  <c r="B36" i="48"/>
  <c r="C35" i="48"/>
  <c r="AC35" i="29"/>
  <c r="B44" i="50"/>
  <c r="C43" i="50"/>
  <c r="B51" i="42"/>
  <c r="C49" i="42"/>
  <c r="AK49" i="42"/>
  <c r="AJ49" i="42"/>
  <c r="AK50" i="42"/>
  <c r="AJ50" i="42"/>
  <c r="AC36" i="29" l="1"/>
  <c r="B39" i="53"/>
  <c r="C38" i="53"/>
  <c r="B39" i="49"/>
  <c r="C38" i="49"/>
  <c r="B42" i="46"/>
  <c r="C41" i="46"/>
  <c r="B39" i="45"/>
  <c r="C38" i="45"/>
  <c r="B42" i="44"/>
  <c r="C41" i="44"/>
  <c r="B37" i="29"/>
  <c r="C36" i="29"/>
  <c r="B37" i="52"/>
  <c r="C36" i="52"/>
  <c r="B37" i="51"/>
  <c r="C36" i="51"/>
  <c r="B37" i="48"/>
  <c r="C36" i="48"/>
  <c r="C44" i="50"/>
  <c r="B53" i="42"/>
  <c r="C51" i="42"/>
  <c r="AJ51" i="42"/>
  <c r="AK52" i="42"/>
  <c r="AJ52" i="42"/>
  <c r="AK51" i="42"/>
  <c r="B38" i="48" l="1"/>
  <c r="C37" i="48"/>
  <c r="B40" i="53"/>
  <c r="C39" i="53"/>
  <c r="C37" i="51"/>
  <c r="B38" i="51"/>
  <c r="B38" i="52"/>
  <c r="C37" i="52"/>
  <c r="B38" i="29"/>
  <c r="C37" i="29"/>
  <c r="B43" i="44"/>
  <c r="C42" i="44"/>
  <c r="B40" i="45"/>
  <c r="C39" i="45"/>
  <c r="B43" i="46"/>
  <c r="C42" i="46"/>
  <c r="B40" i="49"/>
  <c r="C39" i="49"/>
  <c r="AC37" i="29"/>
  <c r="AC38" i="29" s="1"/>
  <c r="B55" i="42"/>
  <c r="C53" i="42"/>
  <c r="AJ54" i="42"/>
  <c r="AK53" i="42"/>
  <c r="AK54" i="42"/>
  <c r="AJ53" i="42"/>
  <c r="B41" i="49" l="1"/>
  <c r="C40" i="49"/>
  <c r="B44" i="46"/>
  <c r="C44" i="46" s="1"/>
  <c r="C43" i="46"/>
  <c r="B41" i="45"/>
  <c r="C40" i="45"/>
  <c r="B44" i="44"/>
  <c r="C44" i="44" s="1"/>
  <c r="C43" i="44"/>
  <c r="B39" i="29"/>
  <c r="C38" i="29"/>
  <c r="B39" i="52"/>
  <c r="C38" i="52"/>
  <c r="C38" i="51"/>
  <c r="B39" i="51"/>
  <c r="AC38" i="51"/>
  <c r="B41" i="53"/>
  <c r="C40" i="53"/>
  <c r="C38" i="48"/>
  <c r="B39" i="48"/>
  <c r="B57" i="42"/>
  <c r="C55" i="42"/>
  <c r="AJ55" i="42"/>
  <c r="AK56" i="42"/>
  <c r="AJ56" i="42"/>
  <c r="AK55" i="42"/>
  <c r="B40" i="52" l="1"/>
  <c r="C39" i="52"/>
  <c r="B40" i="29"/>
  <c r="C39" i="29"/>
  <c r="B42" i="45"/>
  <c r="C41" i="45"/>
  <c r="B42" i="49"/>
  <c r="C41" i="49"/>
  <c r="C39" i="48"/>
  <c r="B40" i="48"/>
  <c r="B42" i="53"/>
  <c r="C41" i="53"/>
  <c r="B40" i="51"/>
  <c r="AC39" i="51"/>
  <c r="C39" i="51"/>
  <c r="AC39" i="29"/>
  <c r="AC40" i="29" s="1"/>
  <c r="B59" i="42"/>
  <c r="C57" i="42"/>
  <c r="AK58" i="42"/>
  <c r="AJ57" i="42"/>
  <c r="AJ58" i="42"/>
  <c r="AK57" i="42"/>
  <c r="C42" i="53" l="1"/>
  <c r="B43" i="53"/>
  <c r="AC42" i="53"/>
  <c r="C40" i="48"/>
  <c r="B41" i="48"/>
  <c r="C40" i="51"/>
  <c r="B41" i="51"/>
  <c r="AC40" i="51"/>
  <c r="B43" i="49"/>
  <c r="C42" i="49"/>
  <c r="B43" i="45"/>
  <c r="C42" i="45"/>
  <c r="B41" i="29"/>
  <c r="C40" i="29"/>
  <c r="B41" i="52"/>
  <c r="C40" i="52"/>
  <c r="B61" i="42"/>
  <c r="C59" i="42"/>
  <c r="AJ60" i="42"/>
  <c r="AK60" i="42"/>
  <c r="AJ59" i="42"/>
  <c r="AK59" i="42"/>
  <c r="B42" i="48" l="1"/>
  <c r="C41" i="48"/>
  <c r="B42" i="52"/>
  <c r="C41" i="52"/>
  <c r="B42" i="29"/>
  <c r="C41" i="29"/>
  <c r="B44" i="45"/>
  <c r="C44" i="45" s="1"/>
  <c r="C43" i="45"/>
  <c r="C43" i="49"/>
  <c r="B44" i="49"/>
  <c r="C44" i="49" s="1"/>
  <c r="B42" i="51"/>
  <c r="AC41" i="51"/>
  <c r="C41" i="51"/>
  <c r="B44" i="53"/>
  <c r="AC43" i="53"/>
  <c r="C43" i="53"/>
  <c r="AC41" i="29"/>
  <c r="AC42" i="29" s="1"/>
  <c r="B63" i="42"/>
  <c r="C61" i="42"/>
  <c r="AJ61" i="42"/>
  <c r="AK61" i="42"/>
  <c r="AJ62" i="42"/>
  <c r="AK62" i="42"/>
  <c r="C42" i="51" l="1"/>
  <c r="B43" i="51"/>
  <c r="AC42" i="51"/>
  <c r="B43" i="29"/>
  <c r="C42" i="29"/>
  <c r="B43" i="52"/>
  <c r="C42" i="52"/>
  <c r="AC44" i="53"/>
  <c r="C44" i="53"/>
  <c r="C42" i="48"/>
  <c r="B43" i="48"/>
  <c r="B65" i="42"/>
  <c r="C63" i="42"/>
  <c r="AJ63" i="42"/>
  <c r="AJ64" i="42"/>
  <c r="AK64" i="42"/>
  <c r="AK63" i="42"/>
  <c r="C43" i="48" l="1"/>
  <c r="B44" i="48"/>
  <c r="C43" i="52"/>
  <c r="B44" i="52"/>
  <c r="C44" i="52" s="1"/>
  <c r="C43" i="29"/>
  <c r="B44" i="29"/>
  <c r="C44" i="29" s="1"/>
  <c r="B44" i="51"/>
  <c r="AC43" i="51"/>
  <c r="C43" i="51"/>
  <c r="AC43" i="29"/>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AC43" i="43" s="1"/>
  <c r="AC44" i="43" s="1"/>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AC22" i="45" s="1"/>
  <c r="AC23" i="45" s="1"/>
  <c r="AC24" i="45" s="1"/>
  <c r="AC25" i="45" s="1"/>
  <c r="AC26" i="45" s="1"/>
  <c r="AC27" i="45" s="1"/>
  <c r="AC28" i="45" s="1"/>
  <c r="AC29" i="45" s="1"/>
  <c r="AC30" i="45" s="1"/>
  <c r="AC31" i="45" s="1"/>
  <c r="AC32" i="45" s="1"/>
  <c r="AC33" i="45" s="1"/>
  <c r="AC34" i="45" s="1"/>
  <c r="AC35" i="45" s="1"/>
  <c r="AC36" i="45" s="1"/>
  <c r="AC37" i="45" s="1"/>
  <c r="AC38" i="45" s="1"/>
  <c r="AC39" i="45" s="1"/>
  <c r="AC40" i="45" s="1"/>
  <c r="AC41" i="45" s="1"/>
  <c r="AC42" i="45" s="1"/>
  <c r="AC43" i="45" s="1"/>
  <c r="AC44" i="45" s="1"/>
  <c r="AC14" i="46" s="1"/>
  <c r="AC15" i="46" s="1"/>
  <c r="AC16" i="46" s="1"/>
  <c r="AC17" i="46" s="1"/>
  <c r="AC18" i="46" s="1"/>
  <c r="AC19" i="46" s="1"/>
  <c r="AC20" i="46" s="1"/>
  <c r="AC21" i="46" s="1"/>
  <c r="AC22" i="46" s="1"/>
  <c r="AC23" i="46" s="1"/>
  <c r="AC24" i="46" s="1"/>
  <c r="AC25" i="46" s="1"/>
  <c r="AC26" i="46" s="1"/>
  <c r="AC27" i="46" s="1"/>
  <c r="AC28" i="46" s="1"/>
  <c r="AC29"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AC42" i="47" s="1"/>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AC35" i="48" s="1"/>
  <c r="AC36" i="48" s="1"/>
  <c r="AC37" i="48" s="1"/>
  <c r="AC38" i="48" s="1"/>
  <c r="AC39" i="48" s="1"/>
  <c r="AC40" i="48" s="1"/>
  <c r="AC41" i="48" s="1"/>
  <c r="AC42" i="48" s="1"/>
  <c r="AC43" i="48" s="1"/>
  <c r="B67" i="42"/>
  <c r="C65" i="42"/>
  <c r="AJ65" i="42"/>
  <c r="AJ66" i="42"/>
  <c r="C44" i="51" l="1"/>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AC38" i="52" s="1"/>
  <c r="AC39" i="52" s="1"/>
  <c r="AC40" i="52" s="1"/>
  <c r="AC41" i="52" s="1"/>
  <c r="AC42" i="52" s="1"/>
  <c r="AC14" i="53" s="1"/>
  <c r="AC15" i="53" s="1"/>
  <c r="AC16" i="53" s="1"/>
  <c r="AC17" i="53" s="1"/>
  <c r="AC18" i="53" s="1"/>
  <c r="AC19" i="53" s="1"/>
  <c r="AC20" i="53" s="1"/>
  <c r="AC21" i="53" s="1"/>
  <c r="AC22" i="53" s="1"/>
  <c r="AC23" i="53" s="1"/>
  <c r="AC24" i="53" s="1"/>
  <c r="AC25" i="53" s="1"/>
  <c r="AC26" i="53" s="1"/>
  <c r="AC27" i="53" s="1"/>
  <c r="AC28" i="53" s="1"/>
  <c r="AC29" i="53" s="1"/>
  <c r="AC30" i="53" s="1"/>
  <c r="AC31" i="53" s="1"/>
  <c r="AC32" i="53" s="1"/>
  <c r="AC33" i="53" s="1"/>
  <c r="AC34" i="53" s="1"/>
  <c r="AC35" i="53" s="1"/>
  <c r="AC36" i="53" s="1"/>
  <c r="AC37" i="53" s="1"/>
  <c r="AC38" i="53" s="1"/>
  <c r="AC39" i="53" s="1"/>
  <c r="AC40" i="53" s="1"/>
  <c r="AC41" i="53" s="1"/>
  <c r="AC44" i="48"/>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C36" i="49" s="1"/>
  <c r="AC37" i="49" s="1"/>
  <c r="AC38" i="49" s="1"/>
  <c r="AC39" i="49" s="1"/>
  <c r="AC40" i="49" s="1"/>
  <c r="AC41" i="49" s="1"/>
  <c r="AC42" i="49" s="1"/>
  <c r="AC43" i="49" s="1"/>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AC37" i="50" s="1"/>
  <c r="AC38" i="50" s="1"/>
  <c r="AC39" i="50" s="1"/>
  <c r="AC40" i="50" s="1"/>
  <c r="AC41" i="50" s="1"/>
  <c r="AC42" i="50" s="1"/>
  <c r="AC43" i="50" s="1"/>
  <c r="AC44" i="50" s="1"/>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AC34" i="51" s="1"/>
  <c r="AC35" i="51" s="1"/>
  <c r="AC36" i="51" s="1"/>
  <c r="AC37" i="51" s="1"/>
  <c r="C44" i="48"/>
  <c r="B69" i="42"/>
  <c r="C67" i="42"/>
  <c r="AJ68" i="42"/>
  <c r="AJ67" i="42"/>
  <c r="AK66" i="42"/>
  <c r="AK65" i="42"/>
  <c r="C69" i="42" l="1"/>
  <c r="AJ70" i="42"/>
  <c r="AJ69" i="42"/>
  <c r="AK68" i="42"/>
  <c r="AK67" i="42"/>
  <c r="AK71" i="42" l="1"/>
  <c r="AK70" i="42"/>
  <c r="AK69"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萌</author>
    <author>東北大学</author>
  </authors>
  <commentList>
    <comment ref="X5" authorId="0" shapeId="0" xr:uid="{3E8CC183-875D-4845-B928-C26734200749}">
      <text>
        <r>
          <rPr>
            <b/>
            <sz val="9"/>
            <color indexed="81"/>
            <rFont val="MS P ゴシック"/>
            <family val="3"/>
            <charset val="128"/>
          </rPr>
          <t>所属の専攻、
学籍番号、氏名を</t>
        </r>
        <r>
          <rPr>
            <b/>
            <sz val="9"/>
            <color indexed="10"/>
            <rFont val="MS P ゴシック"/>
            <family val="3"/>
            <charset val="128"/>
          </rPr>
          <t>必ず入力願います。</t>
        </r>
      </text>
    </comment>
    <comment ref="D8" authorId="1" shapeId="0" xr:uid="{00000000-0006-0000-0100-000001000000}">
      <text>
        <r>
          <rPr>
            <b/>
            <sz val="9"/>
            <color indexed="10"/>
            <rFont val="MS P ゴシック"/>
            <family val="3"/>
            <charset val="128"/>
          </rPr>
          <t>この薄黄色で表示している列は</t>
        </r>
        <r>
          <rPr>
            <sz val="9"/>
            <color indexed="81"/>
            <rFont val="MS P ゴシック"/>
            <family val="3"/>
            <charset val="128"/>
          </rPr>
          <t>自動計算（(複数)業務の合計時間表示）のため</t>
        </r>
        <r>
          <rPr>
            <b/>
            <sz val="9"/>
            <color indexed="10"/>
            <rFont val="MS P ゴシック"/>
            <family val="3"/>
            <charset val="128"/>
          </rPr>
          <t>入力不要</t>
        </r>
        <r>
          <rPr>
            <sz val="9"/>
            <color indexed="81"/>
            <rFont val="MS P ゴシック"/>
            <family val="3"/>
            <charset val="128"/>
          </rPr>
          <t>。</t>
        </r>
      </text>
    </comment>
    <comment ref="H10" authorId="1" shapeId="0" xr:uid="{00000000-0006-0000-0100-000002000000}">
      <text>
        <r>
          <rPr>
            <sz val="9"/>
            <color indexed="81"/>
            <rFont val="MS P ゴシック"/>
            <family val="3"/>
            <charset val="128"/>
          </rPr>
          <t>業務区分（TA、AA、RA）を選択してください。</t>
        </r>
      </text>
    </comment>
    <comment ref="T10" authorId="1" shapeId="0" xr:uid="{D380FB7B-D3DF-46B0-8625-F25C13C1AE0A}">
      <text>
        <r>
          <rPr>
            <sz val="9"/>
            <color indexed="81"/>
            <rFont val="MS P ゴシック"/>
            <family val="3"/>
            <charset val="128"/>
          </rPr>
          <t>RA(ｽﾋﾟﾝﾄﾛﾆｸｽ)(環境・地球科学)(宇宙創成)はそれぞれ国際共同大学院プログラムのこと。</t>
        </r>
      </text>
    </comment>
    <comment ref="H11" authorId="1" shapeId="0" xr:uid="{00000000-0006-0000-0100-000004000000}">
      <text>
        <r>
          <rPr>
            <sz val="9"/>
            <color indexed="81"/>
            <rFont val="MS P ゴシック"/>
            <family val="3"/>
            <charset val="128"/>
          </rPr>
          <t>交付済の</t>
        </r>
        <r>
          <rPr>
            <b/>
            <sz val="9"/>
            <color indexed="10"/>
            <rFont val="MS P ゴシック"/>
            <family val="3"/>
            <charset val="128"/>
          </rPr>
          <t>労働条件通知書に記載の職員番号（数字８桁）</t>
        </r>
        <r>
          <rPr>
            <sz val="9"/>
            <color indexed="81"/>
            <rFont val="MS P ゴシック"/>
            <family val="3"/>
            <charset val="128"/>
          </rPr>
          <t>を必ず記載してください。</t>
        </r>
      </text>
    </comment>
    <comment ref="H12" authorId="1" shapeId="0" xr:uid="{00000000-0006-0000-0100-000005000000}">
      <text>
        <r>
          <rPr>
            <sz val="9"/>
            <color indexed="81"/>
            <rFont val="MS P ゴシック"/>
            <family val="3"/>
            <charset val="128"/>
          </rPr>
          <t>ＴＡの場合は業務内容箇所に</t>
        </r>
        <r>
          <rPr>
            <b/>
            <sz val="9"/>
            <color indexed="10"/>
            <rFont val="MS P ゴシック"/>
            <family val="3"/>
            <charset val="128"/>
          </rPr>
          <t>担当科目名を入力</t>
        </r>
        <r>
          <rPr>
            <sz val="9"/>
            <color indexed="81"/>
            <rFont val="MS P ゴシック"/>
            <family val="3"/>
            <charset val="128"/>
          </rPr>
          <t>してください。
また、必ず</t>
        </r>
        <r>
          <rPr>
            <b/>
            <sz val="9"/>
            <color indexed="10"/>
            <rFont val="MS P ゴシック"/>
            <family val="3"/>
            <charset val="128"/>
          </rPr>
          <t>科目名ごとに業務時間を分けて記入</t>
        </r>
        <r>
          <rPr>
            <sz val="9"/>
            <color indexed="81"/>
            <rFont val="MS P ゴシック"/>
            <family val="3"/>
            <charset val="128"/>
          </rPr>
          <t>してください。</t>
        </r>
      </text>
    </comment>
    <comment ref="H15" authorId="0" shapeId="0" xr:uid="{0F971B26-2B1D-4F42-BBA9-5198B363E2DC}">
      <text>
        <r>
          <rPr>
            <sz val="9"/>
            <color indexed="81"/>
            <rFont val="MS P ゴシック"/>
            <family val="3"/>
            <charset val="128"/>
          </rPr>
          <t>各業務（及び休憩）の開始・終了時間を記入してください。</t>
        </r>
      </text>
    </comment>
    <comment ref="G18" authorId="1" shapeId="0" xr:uid="{7711A269-63F4-4312-96D2-9685F5ABB210}">
      <text>
        <r>
          <rPr>
            <sz val="9"/>
            <color indexed="81"/>
            <rFont val="MS P ゴシック"/>
            <family val="3"/>
            <charset val="128"/>
          </rPr>
          <t>7時間45分以上業務を行うと超過勤務となってしまうため、そのような勤務を行わないよう、業務を調整してください。
そのような入力を行った場合、エラーで赤色になります。</t>
        </r>
      </text>
    </comment>
    <comment ref="F23" authorId="1" shapeId="0" xr:uid="{00000000-0006-0000-0100-000007000000}">
      <text>
        <r>
          <rPr>
            <b/>
            <sz val="9"/>
            <color indexed="10"/>
            <rFont val="MS P ゴシック"/>
            <family val="3"/>
            <charset val="128"/>
          </rPr>
          <t>6時間以上勤務を行う場合は、45分以上休憩が必要</t>
        </r>
        <r>
          <rPr>
            <sz val="9"/>
            <color indexed="81"/>
            <rFont val="MS P ゴシック"/>
            <family val="3"/>
            <charset val="128"/>
          </rPr>
          <t>です。取得していない場合はエラーで赤色になります。</t>
        </r>
      </text>
    </comment>
  </commentList>
</comments>
</file>

<file path=xl/sharedStrings.xml><?xml version="1.0" encoding="utf-8"?>
<sst xmlns="http://schemas.openxmlformats.org/spreadsheetml/2006/main" count="1050" uniqueCount="121">
  <si>
    <t>日</t>
    <rPh sb="0" eb="1">
      <t>ニチ</t>
    </rPh>
    <phoneticPr fontId="1"/>
  </si>
  <si>
    <t>曜日</t>
    <rPh sb="0" eb="2">
      <t>ヨウビ</t>
    </rPh>
    <phoneticPr fontId="1"/>
  </si>
  <si>
    <t>合計時間数</t>
    <rPh sb="0" eb="2">
      <t>ゴウケイ</t>
    </rPh>
    <rPh sb="2" eb="5">
      <t>ジカンスウ</t>
    </rPh>
    <phoneticPr fontId="1"/>
  </si>
  <si>
    <r>
      <t>年</t>
    </r>
    <r>
      <rPr>
        <sz val="8"/>
        <rFont val="ＭＳ Ｐ明朝"/>
        <family val="1"/>
        <charset val="128"/>
      </rPr>
      <t>（西暦）</t>
    </r>
    <rPh sb="0" eb="1">
      <t>ネン</t>
    </rPh>
    <rPh sb="2" eb="4">
      <t>セイレキ</t>
    </rPh>
    <phoneticPr fontId="1"/>
  </si>
  <si>
    <t>月</t>
    <rPh sb="0" eb="1">
      <t>ツキ</t>
    </rPh>
    <phoneticPr fontId="1"/>
  </si>
  <si>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</si>
  <si>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</si>
  <si>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</si>
  <si>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</si>
  <si>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</si>
  <si>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</si>
  <si>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</si>
  <si>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</si>
  <si>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</si>
  <si>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</si>
  <si>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</si>
  <si>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</si>
  <si>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</si>
  <si>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</si>
  <si>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</si>
  <si>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</si>
  <si>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氏名</t>
    <rPh sb="0" eb="2">
      <t>シメイ</t>
    </rPh>
    <phoneticPr fontId="1"/>
  </si>
  <si>
    <t>山の日</t>
  </si>
  <si>
    <t>従事日誌（学生（TA・RA・AA）用）</t>
    <rPh sb="0" eb="2">
      <t>ジュウジ</t>
    </rPh>
    <rPh sb="2" eb="4">
      <t>ニッシ</t>
    </rPh>
    <rPh sb="5" eb="7">
      <t>ガクセイ</t>
    </rPh>
    <rPh sb="17" eb="18">
      <t>ヨウ</t>
    </rPh>
    <phoneticPr fontId="1"/>
  </si>
  <si>
    <t>労働時間数のうち各業務ごとの業務従事時間数</t>
    <rPh sb="0" eb="2">
      <t>ロウドウ</t>
    </rPh>
    <rPh sb="2" eb="4">
      <t>ジカン</t>
    </rPh>
    <rPh sb="4" eb="5">
      <t>スウ</t>
    </rPh>
    <rPh sb="8" eb="11">
      <t>カクギョウム</t>
    </rPh>
    <rPh sb="14" eb="16">
      <t>ギョウム</t>
    </rPh>
    <rPh sb="16" eb="18">
      <t>ジュウジ</t>
    </rPh>
    <rPh sb="18" eb="21">
      <t>ジカンスウ</t>
    </rPh>
    <phoneticPr fontId="1"/>
  </si>
  <si>
    <t>学籍番号</t>
    <rPh sb="0" eb="2">
      <t>ガクセキ</t>
    </rPh>
    <rPh sb="2" eb="4">
      <t>バンゴウ</t>
    </rPh>
    <phoneticPr fontId="1"/>
  </si>
  <si>
    <t>ＴＡ（ｷｬﾝﾊﾟｽﾗｲﾌ）</t>
    <phoneticPr fontId="1"/>
  </si>
  <si>
    <t>勤務時間</t>
    <rPh sb="0" eb="2">
      <t>キンム</t>
    </rPh>
    <rPh sb="2" eb="4">
      <t>ジカン</t>
    </rPh>
    <phoneticPr fontId="1"/>
  </si>
  <si>
    <t>ＡＡ</t>
    <phoneticPr fontId="1"/>
  </si>
  <si>
    <t>休憩時間等</t>
    <rPh sb="0" eb="2">
      <t>キュウケイ</t>
    </rPh>
    <rPh sb="2" eb="4">
      <t>ジカン</t>
    </rPh>
    <rPh sb="4" eb="5">
      <t>トウ</t>
    </rPh>
    <phoneticPr fontId="1"/>
  </si>
  <si>
    <t>専攻名等</t>
    <rPh sb="0" eb="2">
      <t>センコウ</t>
    </rPh>
    <rPh sb="2" eb="3">
      <t>メイ</t>
    </rPh>
    <rPh sb="3" eb="4">
      <t>トウ</t>
    </rPh>
    <phoneticPr fontId="1"/>
  </si>
  <si>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</si>
  <si>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</si>
  <si>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</si>
  <si>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</si>
  <si>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</si>
  <si>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</si>
  <si>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</si>
  <si>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</si>
  <si>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</si>
  <si>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</si>
  <si>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</si>
  <si>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始業</t>
    <rPh sb="0" eb="2">
      <t>シギョウ</t>
    </rPh>
    <phoneticPr fontId="1"/>
  </si>
  <si>
    <t>終業</t>
    <rPh sb="0" eb="2">
      <t>シュウギョウ</t>
    </rPh>
    <phoneticPr fontId="1"/>
  </si>
  <si>
    <t>労働時間数</t>
    <rPh sb="0" eb="2">
      <t>ロウドウ</t>
    </rPh>
    <rPh sb="2" eb="5">
      <t>ジカンスウ</t>
    </rPh>
    <phoneticPr fontId="1"/>
  </si>
  <si>
    <t>始業</t>
    <rPh sb="0" eb="2">
      <t>シギョウ</t>
    </rPh>
    <phoneticPr fontId="1"/>
  </si>
  <si>
    <t>TA科目名等
（TA以外は業務内容）</t>
    <rPh sb="2" eb="5">
      <t>カモクメイ</t>
    </rPh>
    <rPh sb="5" eb="6">
      <t>トウ</t>
    </rPh>
    <rPh sb="10" eb="12">
      <t>イガイ</t>
    </rPh>
    <rPh sb="13" eb="15">
      <t>ギョウム</t>
    </rPh>
    <rPh sb="15" eb="17">
      <t>ナイヨウ</t>
    </rPh>
    <phoneticPr fontId="1"/>
  </si>
  <si>
    <t>勤務時間内容</t>
  </si>
  <si>
    <t>年</t>
    <rPh sb="0" eb="1">
      <t>ネン</t>
    </rPh>
    <phoneticPr fontId="17"/>
  </si>
  <si>
    <t>月）</t>
    <rPh sb="0" eb="1">
      <t>ガツ</t>
    </rPh>
    <phoneticPr fontId="17"/>
  </si>
  <si>
    <t>勤務時間等</t>
    <rPh sb="0" eb="2">
      <t>キンム</t>
    </rPh>
    <rPh sb="2" eb="4">
      <t>ジカン</t>
    </rPh>
    <rPh sb="4" eb="5">
      <t>トウ</t>
    </rPh>
    <phoneticPr fontId="17"/>
  </si>
  <si>
    <t>日</t>
    <rPh sb="0" eb="1">
      <t>ニチ</t>
    </rPh>
    <phoneticPr fontId="17"/>
  </si>
  <si>
    <t>曜日</t>
    <rPh sb="0" eb="2">
      <t>ヨウビ</t>
    </rPh>
    <phoneticPr fontId="17"/>
  </si>
  <si>
    <t>勤　　務</t>
  </si>
  <si>
    <t>休　　憩</t>
  </si>
  <si>
    <t>時　　間</t>
  </si>
  <si>
    <t>備考</t>
    <rPh sb="0" eb="2">
      <t>ビコウ</t>
    </rPh>
    <phoneticPr fontId="17"/>
  </si>
  <si>
    <t>実労働時間数：</t>
    <phoneticPr fontId="17"/>
  </si>
  <si>
    <t>勤務日数：</t>
    <phoneticPr fontId="17"/>
  </si>
  <si>
    <t>(注)　　</t>
    <phoneticPr fontId="17"/>
  </si>
  <si>
    <t>勤務時間</t>
    <rPh sb="0" eb="2">
      <t>キンム</t>
    </rPh>
    <rPh sb="2" eb="4">
      <t>ジカン</t>
    </rPh>
    <phoneticPr fontId="17"/>
  </si>
  <si>
    <t>休憩時間</t>
    <rPh sb="0" eb="2">
      <t>キュウケイ</t>
    </rPh>
    <rPh sb="2" eb="4">
      <t>ジカン</t>
    </rPh>
    <phoneticPr fontId="17"/>
  </si>
  <si>
    <t>土、日に勤務のある週は、同一週（週の起算は日曜日とする）で勤務のない
最初の日及び最後の日を休日とし、それ以外の週は土、日を休日とする。</t>
    <rPh sb="0" eb="1">
      <t>ド</t>
    </rPh>
    <rPh sb="2" eb="3">
      <t>ヒ</t>
    </rPh>
    <rPh sb="4" eb="6">
      <t>キンム</t>
    </rPh>
    <rPh sb="9" eb="10">
      <t>シュウ</t>
    </rPh>
    <rPh sb="12" eb="14">
      <t>ドウイツ</t>
    </rPh>
    <rPh sb="14" eb="15">
      <t>シュウ</t>
    </rPh>
    <rPh sb="16" eb="17">
      <t>シュウ</t>
    </rPh>
    <rPh sb="18" eb="20">
      <t>キサン</t>
    </rPh>
    <rPh sb="21" eb="24">
      <t>ニチヨウビ</t>
    </rPh>
    <rPh sb="29" eb="31">
      <t>キンム</t>
    </rPh>
    <rPh sb="35" eb="37">
      <t>サイショ</t>
    </rPh>
    <rPh sb="38" eb="39">
      <t>ヒ</t>
    </rPh>
    <rPh sb="39" eb="40">
      <t>オヨ</t>
    </rPh>
    <rPh sb="41" eb="43">
      <t>サイゴ</t>
    </rPh>
    <rPh sb="44" eb="45">
      <t>ヒ</t>
    </rPh>
    <rPh sb="46" eb="48">
      <t>キュウジツ</t>
    </rPh>
    <rPh sb="53" eb="55">
      <t>イガイ</t>
    </rPh>
    <rPh sb="56" eb="57">
      <t>シュウ</t>
    </rPh>
    <rPh sb="58" eb="59">
      <t>ド</t>
    </rPh>
    <rPh sb="60" eb="61">
      <t>ヒ</t>
    </rPh>
    <rPh sb="62" eb="64">
      <t>キュウジツ</t>
    </rPh>
    <phoneticPr fontId="17"/>
  </si>
  <si>
    <t>専攻名等</t>
  </si>
  <si>
    <t>学籍番号</t>
  </si>
  <si>
    <t>氏　　名</t>
    <phoneticPr fontId="17"/>
  </si>
  <si>
    <t>1314XXXX</t>
    <phoneticPr fontId="1"/>
  </si>
  <si>
    <t>1622XXXX</t>
    <phoneticPr fontId="1"/>
  </si>
  <si>
    <t>業務①</t>
    <rPh sb="0" eb="2">
      <t>ギョウム</t>
    </rPh>
    <phoneticPr fontId="1"/>
  </si>
  <si>
    <t>業務②</t>
    <rPh sb="0" eb="2">
      <t>ギョウム</t>
    </rPh>
    <phoneticPr fontId="1"/>
  </si>
  <si>
    <t>業務③</t>
    <rPh sb="0" eb="2">
      <t>ギョウム</t>
    </rPh>
    <phoneticPr fontId="1"/>
  </si>
  <si>
    <t>業務④</t>
    <rPh sb="0" eb="2">
      <t>ギョウム</t>
    </rPh>
    <phoneticPr fontId="1"/>
  </si>
  <si>
    <t>業務区分
（要選択）</t>
    <rPh sb="0" eb="2">
      <t>ギョウム</t>
    </rPh>
    <rPh sb="2" eb="4">
      <t>クブン</t>
    </rPh>
    <phoneticPr fontId="1"/>
  </si>
  <si>
    <t>：</t>
    <phoneticPr fontId="1"/>
  </si>
  <si>
    <t>（職員番号）</t>
    <rPh sb="1" eb="3">
      <t>ショクイン</t>
    </rPh>
    <rPh sb="3" eb="5">
      <t>バンゴウ</t>
    </rPh>
    <phoneticPr fontId="1"/>
  </si>
  <si>
    <t>休憩
開始</t>
    <rPh sb="0" eb="2">
      <t>キュウケイ</t>
    </rPh>
    <rPh sb="3" eb="5">
      <t>カイシ</t>
    </rPh>
    <phoneticPr fontId="1"/>
  </si>
  <si>
    <t>休憩
終了</t>
    <rPh sb="0" eb="2">
      <t>キュウケイ</t>
    </rPh>
    <rPh sb="3" eb="5">
      <t>シュウリョウ</t>
    </rPh>
    <phoneticPr fontId="1"/>
  </si>
  <si>
    <t>ＴＡ（全学教育科目）</t>
    <rPh sb="3" eb="5">
      <t>ゼンガク</t>
    </rPh>
    <rPh sb="5" eb="7">
      <t>キョウイク</t>
    </rPh>
    <rPh sb="7" eb="9">
      <t>カモク</t>
    </rPh>
    <phoneticPr fontId="1"/>
  </si>
  <si>
    <t>ＴＡ（専門科目）</t>
    <rPh sb="3" eb="5">
      <t>センモン</t>
    </rPh>
    <rPh sb="5" eb="7">
      <t>カモク</t>
    </rPh>
    <phoneticPr fontId="1"/>
  </si>
  <si>
    <t>ＲＡ（ｽﾋﾟﾝﾄﾛﾆｸｽ国際共同大学院）</t>
    <rPh sb="12" eb="14">
      <t>コクサイ</t>
    </rPh>
    <rPh sb="14" eb="16">
      <t>キョウドウ</t>
    </rPh>
    <rPh sb="16" eb="19">
      <t>ダイガクイン</t>
    </rPh>
    <phoneticPr fontId="1"/>
  </si>
  <si>
    <t>ＲＡ（環境・地球科学国際共同大学院）</t>
    <phoneticPr fontId="1"/>
  </si>
  <si>
    <t>ＲＡ（宇宙創成物理学国際共同大学院）</t>
    <rPh sb="7" eb="10">
      <t>ブツリガク</t>
    </rPh>
    <phoneticPr fontId="1"/>
  </si>
  <si>
    <t>業務区分
（要選択）</t>
  </si>
  <si>
    <t>（職員番号）</t>
  </si>
  <si>
    <t>TA科目名等
（TA以外は業務内容）</t>
  </si>
  <si>
    <t>業務⑤</t>
    <rPh sb="0" eb="2">
      <t>ギョウム</t>
    </rPh>
    <phoneticPr fontId="1"/>
  </si>
  <si>
    <t>祝日</t>
    <rPh sb="0" eb="2">
      <t>シュクジツ</t>
    </rPh>
    <phoneticPr fontId="24"/>
  </si>
  <si>
    <t>国民の休日</t>
  </si>
  <si>
    <t>即位の日</t>
  </si>
  <si>
    <t>即位礼正殿の儀</t>
  </si>
  <si>
    <t>スポーツの日</t>
  </si>
  <si>
    <t>（</t>
    <phoneticPr fontId="17"/>
  </si>
  <si>
    <t>○○学専攻</t>
    <phoneticPr fontId="1"/>
  </si>
  <si>
    <t>勤務時間
管理員</t>
    <phoneticPr fontId="1"/>
  </si>
  <si>
    <t>・</t>
    <phoneticPr fontId="1"/>
  </si>
  <si>
    <t>＜備考＞</t>
    <rPh sb="1" eb="3">
      <t>ビコウ</t>
    </rPh>
    <phoneticPr fontId="1"/>
  </si>
  <si>
    <t>＜勤務上の注意＞</t>
    <rPh sb="1" eb="3">
      <t>キンム</t>
    </rPh>
    <rPh sb="3" eb="4">
      <t>ジョウ</t>
    </rPh>
    <rPh sb="5" eb="7">
      <t>チュウイ</t>
    </rPh>
    <phoneticPr fontId="1"/>
  </si>
  <si>
    <t>つくるよう担当教員と相談してください。</t>
    <phoneticPr fontId="1"/>
  </si>
  <si>
    <t>理学太郎</t>
    <rPh sb="0" eb="2">
      <t>リガク</t>
    </rPh>
    <rPh sb="2" eb="4">
      <t>タロウ</t>
    </rPh>
    <phoneticPr fontId="1"/>
  </si>
  <si>
    <t>土日祝日に授業開講した場合のTA等、土日祝日に勤務を命じられた場合、日曜日を起算とした1週間のうち、２日、勤務しない日を</t>
    <rPh sb="0" eb="2">
      <t>ドニチ</t>
    </rPh>
    <rPh sb="2" eb="4">
      <t>シュクジツ</t>
    </rPh>
    <rPh sb="5" eb="7">
      <t>ジュギョウ</t>
    </rPh>
    <rPh sb="7" eb="9">
      <t>カイコウ</t>
    </rPh>
    <rPh sb="11" eb="13">
      <t>バアイ</t>
    </rPh>
    <rPh sb="16" eb="17">
      <t>トウ</t>
    </rPh>
    <phoneticPr fontId="1"/>
  </si>
  <si>
    <t>振替休日</t>
    <phoneticPr fontId="1"/>
  </si>
  <si>
    <t>ＲＡ（統合化学国際共同大学院）</t>
    <rPh sb="3" eb="5">
      <t>トウゴウ</t>
    </rPh>
    <rPh sb="5" eb="7">
      <t>カガク</t>
    </rPh>
    <rPh sb="7" eb="11">
      <t>コクサイキョウドウ</t>
    </rPh>
    <rPh sb="11" eb="14">
      <t>ダイガクイン</t>
    </rPh>
    <phoneticPr fontId="1"/>
  </si>
  <si>
    <t>ＲＡ（卓越大学院プログラム）</t>
    <rPh sb="3" eb="5">
      <t>タクエツ</t>
    </rPh>
    <rPh sb="5" eb="8">
      <t>ダイガクイン</t>
    </rPh>
    <phoneticPr fontId="1"/>
  </si>
  <si>
    <t>ＴＡ（統合化学国際共同大学院）</t>
    <rPh sb="3" eb="5">
      <t>トウゴウ</t>
    </rPh>
    <rPh sb="5" eb="7">
      <t>カガク</t>
    </rPh>
    <rPh sb="7" eb="11">
      <t>コクサイキョウドウ</t>
    </rPh>
    <rPh sb="11" eb="14">
      <t>ダイガクイン</t>
    </rPh>
    <phoneticPr fontId="1"/>
  </si>
  <si>
    <t>ＴＡ（卓越大学院プログラム）</t>
    <rPh sb="3" eb="5">
      <t>タクエツ</t>
    </rPh>
    <rPh sb="5" eb="8">
      <t>ダイガクイン</t>
    </rPh>
    <phoneticPr fontId="1"/>
  </si>
  <si>
    <t>ＲＡ</t>
    <phoneticPr fontId="1"/>
  </si>
  <si>
    <t>業務①</t>
  </si>
  <si>
    <t>自然科学総合実験</t>
    <rPh sb="0" eb="2">
      <t>シゼン</t>
    </rPh>
    <rPh sb="2" eb="4">
      <t>カガク</t>
    </rPh>
    <rPh sb="4" eb="6">
      <t>ソウゴウ</t>
    </rPh>
    <rPh sb="6" eb="8">
      <t>ジッケン</t>
    </rPh>
    <phoneticPr fontId="1"/>
  </si>
  <si>
    <t>ＲＡ</t>
  </si>
  <si>
    <t>地学実験</t>
    <rPh sb="0" eb="4">
      <t>チガクジッケン</t>
    </rPh>
    <phoneticPr fontId="1"/>
  </si>
  <si>
    <t>科学研究費助成事業に関する研究補助業務　23H×××××</t>
    <rPh sb="0" eb="5">
      <t>カガクケンキュウヒ</t>
    </rPh>
    <rPh sb="5" eb="9">
      <t>ジョセイジギョウ</t>
    </rPh>
    <rPh sb="10" eb="11">
      <t>カン</t>
    </rPh>
    <rPh sb="13" eb="19">
      <t>ケンキュウホジョギョウム</t>
    </rPh>
    <phoneticPr fontId="1"/>
  </si>
  <si>
    <t>ｽﾋﾟﾝﾄﾛﾆｸｽ国際共同大学院における研究補助業務</t>
    <rPh sb="20" eb="22">
      <t>ケンキュウ</t>
    </rPh>
    <rPh sb="22" eb="24">
      <t>ホジョ</t>
    </rPh>
    <rPh sb="24" eb="26">
      <t>ギョウム</t>
    </rPh>
    <phoneticPr fontId="1"/>
  </si>
  <si>
    <t>○○学専攻</t>
  </si>
  <si>
    <t>ＴＦ（全学教育科目）</t>
    <phoneticPr fontId="1"/>
  </si>
  <si>
    <t>C4SD9999</t>
    <phoneticPr fontId="1"/>
  </si>
  <si>
    <t>C4SD9999</t>
    <phoneticPr fontId="1"/>
  </si>
  <si>
    <t>ＴＡ（ｽﾋﾟﾝﾄﾛﾆｸｽ国際共同大学院）</t>
    <phoneticPr fontId="1"/>
  </si>
  <si>
    <t>ＴＡ（環境・地球科学国際共同大学院）</t>
    <phoneticPr fontId="1"/>
  </si>
  <si>
    <t>ＴＡ（宇宙創成物理学国際共同大学院）</t>
    <phoneticPr fontId="1"/>
  </si>
  <si>
    <t>ＢＴＡ（全学教育科目）</t>
    <phoneticPr fontId="1"/>
  </si>
  <si>
    <t>ＢＴＡ（専門科目）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</si>
</sst>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h]:mm"/>
    <numFmt numFmtId="177" formatCode="d"/>
    <numFmt numFmtId="178" formatCode="[$-411]ggge&quot;年&quot;m&quot;月&quot;d&quot;日&quot;;@"/>
    <numFmt numFmtId="179" formatCode="[h]&quot;時間&quot;m&quot;分&quot;"/>
    <numFmt numFmtId="180" formatCode="General&quot;日&quot;"/>
    <numFmt numFmtId="181" formatCode="General&quot;月&quot;"/>
    <numFmt numFmtId="182" formatCode="h:mm;;;@"/>
    <numFmt numFmtId="183" formatCode="[$-411]aaa"/>
    <numFmt numFmtId="184" formatCode="aaa"/>
    <numFmt numFmtId="185" formatCode="[$-F800]dddd\,\ mmmm\ dd\,\ yyyy"/>
  </numFmts>
  <fonts count="28">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sz val="10"/>
      <color theme="1"/>
      <name val="ＭＳ ゴシック"/>
      <family val="3"/>
      <charset val="128"/>
    </font>
    <font>
      <sz val="6"/>
      <name val="ＭＳ Ｐゴシック"/>
      <family val="2"/>
      <charset val="128"/>
      <scheme val="minor"/>
    </font>
    <font>
      <sz val="10"/>
      <color rgb="FFFF0000"/>
      <name val="ＭＳ Ｐ明朝"/>
      <family val="1"/>
      <charset val="128"/>
    </font>
    <font>
      <b/>
      <sz val="9"/>
      <color indexed="10"/>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7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44">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0" xfId="1" applyFont="1" applyBorder="1" applyAlignment="1">
      <alignment horizontal="center"/>
    </xf>
    <xf numFmtId="0" fontId="16" fillId="0" borderId="53" xfId="1" applyFont="1" applyBorder="1" applyAlignment="1">
      <alignment horizontal="center"/>
    </xf>
    <xf numFmtId="0" fontId="16" fillId="0" borderId="53" xfId="1" applyFont="1" applyBorder="1" applyAlignment="1">
      <alignment vertical="center"/>
    </xf>
    <xf numFmtId="0" fontId="16" fillId="0" borderId="53" xfId="1" applyFont="1" applyBorder="1"/>
    <xf numFmtId="0" fontId="16" fillId="0" borderId="41" xfId="1" applyFont="1" applyBorder="1"/>
    <xf numFmtId="0" fontId="16" fillId="0" borderId="37"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7" xfId="1" applyFont="1" applyBorder="1" applyAlignment="1">
      <alignment horizontal="centerContinuous"/>
    </xf>
    <xf numFmtId="20" fontId="19" fillId="0" borderId="40" xfId="1" applyNumberFormat="1" applyFont="1" applyBorder="1"/>
    <xf numFmtId="20" fontId="19" fillId="0" borderId="53" xfId="1" applyNumberFormat="1" applyFont="1" applyBorder="1"/>
    <xf numFmtId="20" fontId="19" fillId="0" borderId="41" xfId="1" applyNumberFormat="1" applyFont="1" applyBorder="1"/>
    <xf numFmtId="0" fontId="20" fillId="0" borderId="35" xfId="1" applyFont="1" applyBorder="1" applyAlignment="1">
      <alignment horizontal="center"/>
    </xf>
    <xf numFmtId="0" fontId="21" fillId="0" borderId="22" xfId="1" applyFont="1" applyBorder="1" applyAlignment="1">
      <alignment horizontal="right"/>
    </xf>
    <xf numFmtId="0" fontId="21" fillId="0" borderId="22" xfId="1" applyFont="1" applyBorder="1" applyAlignment="1">
      <alignment horizontal="left"/>
    </xf>
    <xf numFmtId="0" fontId="20" fillId="0" borderId="15" xfId="1" applyFont="1" applyBorder="1" applyAlignment="1">
      <alignment horizontal="center"/>
    </xf>
    <xf numFmtId="0" fontId="16" fillId="0" borderId="55" xfId="1" applyFont="1" applyBorder="1"/>
    <xf numFmtId="0" fontId="16" fillId="0" borderId="35" xfId="1" applyFont="1" applyBorder="1"/>
    <xf numFmtId="0" fontId="16" fillId="0" borderId="56"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3" xfId="1" applyFont="1" applyFill="1" applyBorder="1"/>
    <xf numFmtId="0" fontId="15" fillId="0" borderId="0" xfId="1" applyFont="1"/>
    <xf numFmtId="0" fontId="10" fillId="0" borderId="61" xfId="0" applyFont="1" applyBorder="1" applyAlignment="1">
      <alignment horizontal="center" vertical="center" wrapText="1"/>
    </xf>
    <xf numFmtId="176" fontId="2" fillId="0" borderId="62" xfId="0" applyNumberFormat="1" applyFont="1" applyBorder="1" applyAlignment="1">
      <alignment horizontal="center" vertical="center"/>
    </xf>
    <xf numFmtId="176" fontId="2" fillId="0" borderId="63" xfId="0" applyNumberFormat="1" applyFont="1" applyBorder="1" applyAlignment="1">
      <alignment horizontal="center" vertical="center"/>
    </xf>
    <xf numFmtId="176" fontId="2" fillId="0" borderId="64" xfId="0" applyNumberFormat="1" applyFont="1" applyBorder="1" applyAlignment="1">
      <alignment horizontal="center" vertical="center"/>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3" fillId="0" borderId="2" xfId="0" applyFont="1" applyBorder="1">
      <alignment vertical="center"/>
    </xf>
    <xf numFmtId="14" fontId="23" fillId="0" borderId="2" xfId="0" applyNumberFormat="1" applyFont="1" applyBorder="1">
      <alignment vertical="center"/>
    </xf>
    <xf numFmtId="184" fontId="23" fillId="0" borderId="2" xfId="0" applyNumberFormat="1" applyFont="1" applyBorder="1">
      <alignment vertical="center"/>
    </xf>
    <xf numFmtId="14" fontId="23" fillId="0" borderId="2" xfId="0" applyNumberFormat="1" applyFont="1" applyBorder="1" applyAlignment="1">
      <alignment vertical="center" shrinkToFit="1"/>
    </xf>
    <xf numFmtId="0" fontId="10" fillId="0" borderId="71" xfId="0" applyFont="1" applyBorder="1" applyAlignment="1">
      <alignment horizontal="center" vertical="center" wrapText="1"/>
    </xf>
    <xf numFmtId="176" fontId="2" fillId="0" borderId="72" xfId="0" applyNumberFormat="1" applyFont="1" applyBorder="1" applyAlignment="1">
      <alignment horizontal="center" vertical="center"/>
    </xf>
    <xf numFmtId="176" fontId="2" fillId="0" borderId="73" xfId="0" applyNumberFormat="1" applyFont="1" applyBorder="1" applyAlignment="1">
      <alignment horizontal="center" vertical="center"/>
    </xf>
    <xf numFmtId="176" fontId="2" fillId="0" borderId="74" xfId="0" applyNumberFormat="1" applyFont="1" applyBorder="1" applyAlignment="1">
      <alignment horizontal="center" vertical="center"/>
    </xf>
    <xf numFmtId="176" fontId="2" fillId="0" borderId="75" xfId="0" applyNumberFormat="1" applyFont="1" applyBorder="1" applyAlignment="1">
      <alignment horizontal="center" vertical="center"/>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2" fillId="0" borderId="41" xfId="0" applyFont="1" applyBorder="1" applyAlignment="1">
      <alignment vertical="center" wrapText="1"/>
    </xf>
    <xf numFmtId="0" fontId="3" fillId="0" borderId="35" xfId="0" applyFont="1" applyBorder="1">
      <alignment vertical="center"/>
    </xf>
    <xf numFmtId="0" fontId="3" fillId="0" borderId="40" xfId="0" applyFont="1" applyBorder="1">
      <alignment vertical="center"/>
    </xf>
    <xf numFmtId="0" fontId="3" fillId="0" borderId="53" xfId="0" applyFont="1" applyBorder="1">
      <alignment vertical="center"/>
    </xf>
    <xf numFmtId="0" fontId="2" fillId="0" borderId="53" xfId="0" applyFont="1" applyBorder="1" applyAlignment="1">
      <alignment vertical="center" wrapText="1"/>
    </xf>
    <xf numFmtId="0" fontId="3" fillId="0" borderId="37" xfId="0" applyFont="1" applyBorder="1" applyAlignment="1">
      <alignment horizontal="right" vertical="center"/>
    </xf>
    <xf numFmtId="0" fontId="3" fillId="0" borderId="37" xfId="0" applyFont="1" applyBorder="1">
      <alignment vertical="center"/>
    </xf>
    <xf numFmtId="176" fontId="3" fillId="0" borderId="0" xfId="0" applyNumberFormat="1" applyFont="1">
      <alignment vertical="center"/>
    </xf>
    <xf numFmtId="176" fontId="25" fillId="0" borderId="49" xfId="0" applyNumberFormat="1" applyFont="1" applyBorder="1" applyAlignment="1">
      <alignment horizontal="center" vertical="center"/>
    </xf>
    <xf numFmtId="176" fontId="25" fillId="0" borderId="63" xfId="0" applyNumberFormat="1" applyFont="1" applyBorder="1" applyAlignment="1">
      <alignment horizontal="center" vertical="center"/>
    </xf>
    <xf numFmtId="176" fontId="25" fillId="0" borderId="48" xfId="0" applyNumberFormat="1" applyFont="1" applyBorder="1" applyAlignment="1">
      <alignment horizontal="center" vertical="center"/>
    </xf>
    <xf numFmtId="177" fontId="6" fillId="7" borderId="1" xfId="0" applyNumberFormat="1" applyFont="1" applyFill="1" applyBorder="1" applyAlignment="1">
      <alignment horizontal="center" vertical="center"/>
    </xf>
    <xf numFmtId="183" fontId="6" fillId="7" borderId="8" xfId="0" applyNumberFormat="1" applyFont="1" applyFill="1" applyBorder="1" applyAlignment="1">
      <alignment horizontal="center" vertical="center"/>
    </xf>
    <xf numFmtId="176" fontId="2" fillId="7" borderId="17" xfId="0" applyNumberFormat="1" applyFont="1" applyFill="1" applyBorder="1" applyAlignment="1">
      <alignment horizontal="center" vertical="center"/>
    </xf>
    <xf numFmtId="176" fontId="2" fillId="7" borderId="15" xfId="0" applyNumberFormat="1" applyFont="1" applyFill="1" applyBorder="1" applyAlignment="1">
      <alignment horizontal="center" vertical="center"/>
    </xf>
    <xf numFmtId="176" fontId="2" fillId="7" borderId="16" xfId="0" applyNumberFormat="1" applyFont="1" applyFill="1" applyBorder="1" applyAlignment="1">
      <alignment horizontal="center" vertical="center"/>
    </xf>
    <xf numFmtId="182" fontId="20" fillId="0" borderId="35" xfId="1" applyNumberFormat="1" applyFont="1" applyBorder="1" applyAlignment="1">
      <alignment horizontal="center"/>
    </xf>
    <xf numFmtId="182" fontId="20" fillId="0" borderId="15" xfId="1" applyNumberFormat="1" applyFont="1" applyBorder="1" applyAlignment="1">
      <alignment horizontal="center"/>
    </xf>
    <xf numFmtId="176" fontId="2" fillId="0" borderId="47" xfId="0" applyNumberFormat="1" applyFont="1" applyBorder="1" applyAlignment="1" applyProtection="1">
      <alignment horizontal="center" vertical="center"/>
      <protection locked="0"/>
    </xf>
    <xf numFmtId="176" fontId="2" fillId="0" borderId="62" xfId="0" applyNumberFormat="1" applyFont="1" applyBorder="1" applyAlignment="1" applyProtection="1">
      <alignment horizontal="center" vertical="center"/>
      <protection locked="0"/>
    </xf>
    <xf numFmtId="176" fontId="2" fillId="0" borderId="46"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8"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72" xfId="0" applyNumberFormat="1" applyFont="1" applyBorder="1" applyAlignment="1" applyProtection="1">
      <alignment horizontal="center" vertical="center"/>
      <protection locked="0"/>
    </xf>
    <xf numFmtId="176" fontId="2" fillId="0" borderId="73" xfId="0" applyNumberFormat="1" applyFont="1" applyBorder="1" applyAlignment="1" applyProtection="1">
      <alignment horizontal="center" vertical="center"/>
      <protection locked="0"/>
    </xf>
    <xf numFmtId="176" fontId="2" fillId="0" borderId="74" xfId="0" applyNumberFormat="1" applyFont="1" applyBorder="1" applyAlignment="1" applyProtection="1">
      <alignment horizontal="center" vertical="center"/>
      <protection locked="0"/>
    </xf>
    <xf numFmtId="176" fontId="2" fillId="0" borderId="75" xfId="0" applyNumberFormat="1" applyFont="1" applyBorder="1" applyAlignment="1" applyProtection="1">
      <alignment horizontal="center" vertical="center"/>
      <protection locked="0"/>
    </xf>
    <xf numFmtId="176" fontId="2" fillId="7" borderId="49" xfId="0" applyNumberFormat="1" applyFont="1" applyFill="1" applyBorder="1" applyAlignment="1" applyProtection="1">
      <alignment horizontal="center" vertical="center"/>
      <protection locked="0"/>
    </xf>
    <xf numFmtId="176" fontId="2" fillId="7" borderId="63" xfId="0" applyNumberFormat="1" applyFont="1" applyFill="1" applyBorder="1" applyAlignment="1" applyProtection="1">
      <alignment horizontal="center" vertical="center"/>
      <protection locked="0"/>
    </xf>
    <xf numFmtId="176" fontId="2" fillId="7" borderId="48" xfId="0" applyNumberFormat="1" applyFont="1" applyFill="1" applyBorder="1" applyAlignment="1" applyProtection="1">
      <alignment horizontal="center" vertical="center"/>
      <protection locked="0"/>
    </xf>
    <xf numFmtId="176" fontId="2" fillId="7" borderId="62" xfId="0" applyNumberFormat="1" applyFont="1" applyFill="1" applyBorder="1" applyAlignment="1" applyProtection="1">
      <alignment horizontal="center" vertical="center"/>
      <protection locked="0"/>
    </xf>
    <xf numFmtId="176" fontId="2" fillId="7" borderId="73" xfId="0" applyNumberFormat="1" applyFont="1" applyFill="1" applyBorder="1" applyAlignment="1" applyProtection="1">
      <alignment horizontal="center" vertical="center"/>
      <protection locked="0"/>
    </xf>
    <xf numFmtId="177" fontId="6" fillId="8" borderId="1" xfId="0" applyNumberFormat="1" applyFont="1" applyFill="1" applyBorder="1" applyAlignment="1">
      <alignment horizontal="center" vertical="center"/>
    </xf>
    <xf numFmtId="183" fontId="6" fillId="8" borderId="8" xfId="0" applyNumberFormat="1" applyFont="1" applyFill="1" applyBorder="1" applyAlignment="1">
      <alignment horizontal="center" vertical="center"/>
    </xf>
    <xf numFmtId="176" fontId="2" fillId="8" borderId="17" xfId="0" applyNumberFormat="1" applyFont="1" applyFill="1" applyBorder="1" applyAlignment="1">
      <alignment horizontal="center" vertical="center"/>
    </xf>
    <xf numFmtId="176" fontId="2" fillId="8" borderId="15" xfId="0" applyNumberFormat="1" applyFont="1" applyFill="1" applyBorder="1" applyAlignment="1">
      <alignment horizontal="center" vertical="center"/>
    </xf>
    <xf numFmtId="176" fontId="2" fillId="8" borderId="16" xfId="0" applyNumberFormat="1" applyFont="1" applyFill="1" applyBorder="1" applyAlignment="1">
      <alignment horizontal="center" vertical="center"/>
    </xf>
    <xf numFmtId="176" fontId="2" fillId="8" borderId="49" xfId="0" applyNumberFormat="1" applyFont="1" applyFill="1" applyBorder="1" applyAlignment="1" applyProtection="1">
      <alignment horizontal="center" vertical="center"/>
      <protection locked="0"/>
    </xf>
    <xf numFmtId="176" fontId="2" fillId="8" borderId="63" xfId="0" applyNumberFormat="1" applyFont="1" applyFill="1" applyBorder="1" applyAlignment="1" applyProtection="1">
      <alignment horizontal="center" vertical="center"/>
      <protection locked="0"/>
    </xf>
    <xf numFmtId="176" fontId="2" fillId="8" borderId="48" xfId="0" applyNumberFormat="1" applyFont="1" applyFill="1" applyBorder="1" applyAlignment="1" applyProtection="1">
      <alignment horizontal="center" vertical="center"/>
      <protection locked="0"/>
    </xf>
    <xf numFmtId="176" fontId="2" fillId="8" borderId="62" xfId="0" applyNumberFormat="1" applyFont="1" applyFill="1" applyBorder="1" applyAlignment="1" applyProtection="1">
      <alignment horizontal="center" vertical="center"/>
      <protection locked="0"/>
    </xf>
    <xf numFmtId="176" fontId="2" fillId="8" borderId="73" xfId="0" applyNumberFormat="1" applyFont="1" applyFill="1" applyBorder="1" applyAlignment="1" applyProtection="1">
      <alignment horizontal="center" vertical="center"/>
      <protection locked="0"/>
    </xf>
    <xf numFmtId="0" fontId="3" fillId="8" borderId="0" xfId="0" applyFont="1" applyFill="1">
      <alignment vertical="center"/>
    </xf>
    <xf numFmtId="176" fontId="3" fillId="8" borderId="0" xfId="0" applyNumberFormat="1" applyFont="1" applyFill="1">
      <alignment vertical="center"/>
    </xf>
    <xf numFmtId="0" fontId="16" fillId="0" borderId="0" xfId="1" applyFont="1" applyAlignment="1">
      <alignment vertical="center" wrapText="1"/>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178" fontId="20" fillId="0" borderId="40" xfId="1" applyNumberFormat="1" applyFont="1" applyBorder="1" applyAlignment="1">
      <alignment horizontal="right" vertical="center" shrinkToFit="1"/>
    </xf>
    <xf numFmtId="178" fontId="20" fillId="0" borderId="53" xfId="1" applyNumberFormat="1" applyFont="1" applyBorder="1" applyAlignment="1">
      <alignment horizontal="right" vertical="center" shrinkToFit="1"/>
    </xf>
    <xf numFmtId="178" fontId="20" fillId="0" borderId="18" xfId="1" applyNumberFormat="1" applyFont="1" applyBorder="1" applyAlignment="1">
      <alignment horizontal="right" vertical="center" shrinkToFit="1"/>
    </xf>
    <xf numFmtId="178" fontId="20" fillId="0" borderId="22" xfId="1" applyNumberFormat="1" applyFont="1" applyBorder="1" applyAlignment="1">
      <alignment horizontal="right" vertical="center" shrinkToFit="1"/>
    </xf>
    <xf numFmtId="179" fontId="20" fillId="0" borderId="53" xfId="1" applyNumberFormat="1" applyFont="1" applyBorder="1" applyAlignment="1">
      <alignment horizontal="left" vertical="center" shrinkToFit="1"/>
    </xf>
    <xf numFmtId="179" fontId="20" fillId="0" borderId="41" xfId="1" applyNumberFormat="1" applyFont="1" applyBorder="1" applyAlignment="1">
      <alignment horizontal="left" vertical="center" shrinkToFit="1"/>
    </xf>
    <xf numFmtId="179" fontId="20" fillId="0" borderId="22" xfId="1" applyNumberFormat="1" applyFont="1" applyBorder="1" applyAlignment="1">
      <alignment horizontal="left" vertical="center" shrinkToFit="1"/>
    </xf>
    <xf numFmtId="179" fontId="20" fillId="0" borderId="15" xfId="1" applyNumberFormat="1" applyFont="1" applyBorder="1" applyAlignment="1">
      <alignment horizontal="left" vertical="center" shrinkToFit="1"/>
    </xf>
    <xf numFmtId="179" fontId="20" fillId="0" borderId="40" xfId="1" applyNumberFormat="1" applyFont="1" applyBorder="1" applyAlignment="1">
      <alignment horizontal="right" vertical="center" shrinkToFit="1"/>
    </xf>
    <xf numFmtId="179" fontId="20" fillId="0" borderId="18" xfId="1" applyNumberFormat="1" applyFont="1" applyBorder="1" applyAlignment="1">
      <alignment horizontal="right" vertical="center" shrinkToFit="1"/>
    </xf>
    <xf numFmtId="180" fontId="20" fillId="0" borderId="41" xfId="1" applyNumberFormat="1" applyFont="1" applyBorder="1" applyAlignment="1">
      <alignment horizontal="left" vertical="center" shrinkToFit="1"/>
    </xf>
    <xf numFmtId="180" fontId="20" fillId="0" borderId="15" xfId="1" applyNumberFormat="1" applyFont="1" applyBorder="1" applyAlignment="1">
      <alignment horizontal="left" vertical="center" shrinkToFit="1"/>
    </xf>
    <xf numFmtId="185" fontId="20" fillId="0" borderId="40" xfId="1" applyNumberFormat="1" applyFont="1" applyBorder="1" applyAlignment="1">
      <alignment horizontal="center" vertical="center" shrinkToFit="1"/>
    </xf>
    <xf numFmtId="185" fontId="20" fillId="0" borderId="53" xfId="1" applyNumberFormat="1" applyFont="1" applyBorder="1" applyAlignment="1">
      <alignment horizontal="center" vertical="center" shrinkToFit="1"/>
    </xf>
    <xf numFmtId="185" fontId="20" fillId="0" borderId="41" xfId="1" applyNumberFormat="1" applyFont="1" applyBorder="1" applyAlignment="1">
      <alignment horizontal="center" vertical="center" shrinkToFit="1"/>
    </xf>
    <xf numFmtId="185" fontId="20" fillId="0" borderId="18" xfId="1" applyNumberFormat="1" applyFont="1" applyBorder="1" applyAlignment="1">
      <alignment horizontal="center" vertical="center" shrinkToFit="1"/>
    </xf>
    <xf numFmtId="185" fontId="20" fillId="0" borderId="22" xfId="1" applyNumberFormat="1" applyFont="1" applyBorder="1" applyAlignment="1">
      <alignment horizontal="center" vertical="center" shrinkToFit="1"/>
    </xf>
    <xf numFmtId="185" fontId="20" fillId="0" borderId="15" xfId="1" applyNumberFormat="1" applyFont="1" applyBorder="1" applyAlignment="1">
      <alignment horizontal="center" vertical="center" shrinkToFit="1"/>
    </xf>
    <xf numFmtId="177" fontId="18" fillId="0" borderId="54"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4" xfId="1" applyNumberFormat="1" applyFont="1" applyBorder="1" applyAlignment="1">
      <alignment horizontal="center" vertical="center"/>
    </xf>
    <xf numFmtId="183" fontId="18" fillId="0" borderId="16" xfId="1" applyNumberFormat="1" applyFont="1" applyBorder="1" applyAlignment="1">
      <alignment horizontal="center" vertical="center"/>
    </xf>
    <xf numFmtId="0" fontId="16" fillId="0" borderId="0" xfId="1" applyFont="1" applyAlignment="1">
      <alignment vertical="center"/>
    </xf>
    <xf numFmtId="0" fontId="16" fillId="0" borderId="0" xfId="1" applyFont="1" applyAlignment="1">
      <alignment horizontal="center" vertical="center"/>
    </xf>
    <xf numFmtId="0" fontId="18" fillId="0" borderId="54" xfId="1" applyFont="1" applyBorder="1" applyAlignment="1">
      <alignment horizontal="center" vertical="center"/>
    </xf>
    <xf numFmtId="0" fontId="18" fillId="0" borderId="16" xfId="1" applyFont="1" applyBorder="1" applyAlignment="1">
      <alignment horizontal="center" vertical="center"/>
    </xf>
    <xf numFmtId="0" fontId="21" fillId="0" borderId="22" xfId="1" applyFont="1" applyBorder="1" applyAlignment="1">
      <alignment horizontal="center"/>
    </xf>
    <xf numFmtId="0" fontId="22" fillId="0" borderId="19" xfId="1" applyFont="1" applyBorder="1"/>
    <xf numFmtId="0" fontId="22" fillId="0" borderId="22" xfId="1" applyFont="1" applyBorder="1" applyAlignment="1">
      <alignment wrapText="1"/>
    </xf>
    <xf numFmtId="0" fontId="15" fillId="0" borderId="22" xfId="1" applyFont="1" applyBorder="1" applyAlignment="1">
      <alignment shrinkToFit="1"/>
    </xf>
    <xf numFmtId="0" fontId="15" fillId="0" borderId="19" xfId="1" applyFont="1" applyBorder="1" applyAlignment="1">
      <alignment shrinkToFit="1"/>
    </xf>
    <xf numFmtId="181" fontId="15" fillId="3" borderId="0" xfId="1" applyNumberFormat="1" applyFont="1" applyFill="1" applyAlignment="1" applyProtection="1">
      <alignment horizontal="center"/>
      <protection locked="0"/>
    </xf>
    <xf numFmtId="0" fontId="18" fillId="0" borderId="53" xfId="1" applyFont="1" applyBorder="1" applyAlignment="1">
      <alignment vertical="center"/>
    </xf>
    <xf numFmtId="0" fontId="18" fillId="0" borderId="22" xfId="1" applyFont="1" applyBorder="1" applyAlignment="1">
      <alignment vertical="center"/>
    </xf>
    <xf numFmtId="0" fontId="18" fillId="0" borderId="53" xfId="1" applyFont="1" applyBorder="1" applyAlignment="1">
      <alignment horizontal="right" vertical="center"/>
    </xf>
    <xf numFmtId="0" fontId="18" fillId="0" borderId="22" xfId="1" applyFont="1" applyBorder="1" applyAlignment="1">
      <alignment horizontal="right" vertical="center"/>
    </xf>
    <xf numFmtId="0" fontId="18" fillId="0" borderId="53" xfId="1" applyFont="1" applyBorder="1" applyAlignment="1">
      <alignment horizontal="center" vertical="center"/>
    </xf>
    <xf numFmtId="0" fontId="18" fillId="0" borderId="22" xfId="1" applyFont="1" applyBorder="1" applyAlignment="1">
      <alignment horizontal="center" vertical="center"/>
    </xf>
    <xf numFmtId="0" fontId="15" fillId="0" borderId="0" xfId="1" applyFont="1"/>
    <xf numFmtId="0" fontId="18" fillId="3" borderId="53" xfId="1" applyFont="1" applyFill="1" applyBorder="1" applyAlignment="1" applyProtection="1">
      <alignment horizontal="center" vertical="center"/>
      <protection locked="0"/>
    </xf>
    <xf numFmtId="0" fontId="18" fillId="3" borderId="22" xfId="1" applyFont="1" applyFill="1" applyBorder="1" applyAlignment="1" applyProtection="1">
      <alignment horizontal="center" vertical="center"/>
      <protection locked="0"/>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22" xfId="0" applyFont="1" applyBorder="1" applyAlignment="1">
      <alignment horizontal="left" vertical="center"/>
    </xf>
    <xf numFmtId="0" fontId="8" fillId="0" borderId="0" xfId="0" applyFont="1" applyAlignment="1">
      <alignment horizontal="left" vertical="center"/>
    </xf>
    <xf numFmtId="0" fontId="8" fillId="0" borderId="19" xfId="0" applyFont="1" applyBorder="1" applyAlignment="1">
      <alignment horizontal="left" vertical="center"/>
    </xf>
    <xf numFmtId="0" fontId="5" fillId="0" borderId="13" xfId="0" applyFont="1" applyBorder="1" applyAlignment="1">
      <alignment horizontal="center" vertical="center"/>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52" xfId="0" applyFont="1" applyBorder="1" applyAlignment="1">
      <alignment horizontal="center" vertical="center"/>
    </xf>
    <xf numFmtId="0" fontId="12" fillId="0" borderId="43" xfId="0" applyFont="1" applyBorder="1" applyAlignment="1">
      <alignment horizontal="center" vertical="center"/>
    </xf>
    <xf numFmtId="0" fontId="12" fillId="0" borderId="30" xfId="0" applyFont="1" applyBorder="1" applyAlignment="1">
      <alignment horizontal="center" vertical="center" textRotation="255" wrapText="1"/>
    </xf>
    <xf numFmtId="0" fontId="12" fillId="0" borderId="36" xfId="0" applyFont="1" applyBorder="1" applyAlignment="1">
      <alignment horizontal="center" vertical="center" textRotation="255" wrapText="1"/>
    </xf>
    <xf numFmtId="0" fontId="12" fillId="0" borderId="31" xfId="0" applyFont="1" applyBorder="1" applyAlignment="1">
      <alignment horizontal="center" vertical="center" textRotation="255"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4" borderId="42"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35" xfId="0" applyFont="1" applyFill="1" applyBorder="1" applyAlignment="1">
      <alignment horizontal="center" vertical="center" wrapText="1"/>
    </xf>
    <xf numFmtId="0" fontId="4" fillId="4" borderId="38" xfId="0" applyFont="1" applyFill="1" applyBorder="1" applyAlignment="1">
      <alignment horizontal="center" vertical="center" wrapText="1"/>
    </xf>
    <xf numFmtId="49" fontId="10" fillId="4" borderId="57" xfId="0" applyNumberFormat="1" applyFont="1" applyFill="1" applyBorder="1" applyAlignment="1">
      <alignment horizontal="center" vertical="center" wrapText="1"/>
    </xf>
    <xf numFmtId="49" fontId="10" fillId="4" borderId="60" xfId="0" applyNumberFormat="1" applyFont="1" applyFill="1" applyBorder="1" applyAlignment="1">
      <alignment horizontal="center" vertical="center" wrapText="1"/>
    </xf>
    <xf numFmtId="49" fontId="10" fillId="4" borderId="58" xfId="0" applyNumberFormat="1" applyFont="1" applyFill="1" applyBorder="1" applyAlignment="1">
      <alignment horizontal="center" vertical="center" wrapText="1"/>
    </xf>
    <xf numFmtId="49" fontId="10" fillId="4" borderId="70"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20" fontId="2" fillId="2" borderId="39" xfId="0" applyNumberFormat="1" applyFont="1" applyFill="1" applyBorder="1" applyAlignment="1">
      <alignment horizontal="center" vertical="center"/>
    </xf>
    <xf numFmtId="20" fontId="2" fillId="2" borderId="76"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65" xfId="0" applyNumberFormat="1" applyFont="1" applyFill="1" applyBorder="1" applyAlignment="1">
      <alignment horizontal="center" vertical="center"/>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77" xfId="0" applyNumberFormat="1" applyFont="1" applyFill="1" applyBorder="1" applyAlignment="1">
      <alignment horizontal="center" vertical="center"/>
    </xf>
    <xf numFmtId="49" fontId="10" fillId="4" borderId="57" xfId="0" applyNumberFormat="1" applyFont="1" applyFill="1" applyBorder="1" applyAlignment="1" applyProtection="1">
      <alignment horizontal="center" vertical="center" wrapText="1"/>
      <protection locked="0"/>
    </xf>
    <xf numFmtId="49" fontId="10" fillId="4" borderId="60"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0" fontId="10" fillId="4" borderId="42"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vertical="center" wrapText="1"/>
      <protection locked="0"/>
    </xf>
    <xf numFmtId="49" fontId="10" fillId="4" borderId="58" xfId="0" applyNumberFormat="1" applyFont="1" applyFill="1" applyBorder="1" applyAlignment="1" applyProtection="1">
      <alignment horizontal="center" vertical="center" wrapText="1"/>
      <protection locked="0"/>
    </xf>
    <xf numFmtId="0" fontId="10" fillId="4" borderId="69"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3" fillId="0" borderId="16"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8" fillId="0" borderId="0" xfId="0" applyFont="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0" fillId="4" borderId="60" xfId="0" applyFont="1" applyFill="1" applyBorder="1" applyAlignment="1" applyProtection="1">
      <alignment horizontal="center" vertical="center" wrapText="1"/>
      <protection locked="0"/>
    </xf>
    <xf numFmtId="0" fontId="10" fillId="4" borderId="58" xfId="0" applyFont="1" applyFill="1" applyBorder="1" applyAlignment="1" applyProtection="1">
      <alignment horizontal="center" vertical="center" wrapText="1"/>
      <protection locked="0"/>
    </xf>
    <xf numFmtId="0" fontId="10" fillId="4" borderId="70" xfId="0" applyFont="1" applyFill="1" applyBorder="1" applyAlignment="1" applyProtection="1">
      <alignment horizontal="center" vertical="center" wrapText="1"/>
      <protection locked="0"/>
    </xf>
    <xf numFmtId="0" fontId="8" fillId="0" borderId="22" xfId="0" applyFont="1" applyBorder="1" applyAlignment="1">
      <alignment horizontal="center" vertical="center"/>
    </xf>
    <xf numFmtId="0" fontId="8" fillId="0" borderId="19" xfId="0" applyFont="1" applyBorder="1" applyAlignment="1">
      <alignment horizontal="center" vertical="center"/>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CCFFFF"/>
        </patternFill>
      </fill>
    </dxf>
    <dxf>
      <fill>
        <patternFill>
          <bgColor rgb="FFFFCCFF"/>
        </patternFill>
      </fill>
    </dxf>
    <dxf>
      <fill>
        <patternFill>
          <bgColor rgb="FFFFCCFF"/>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3</xdr:col>
      <xdr:colOff>38100</xdr:colOff>
      <xdr:row>4</xdr:row>
      <xdr:rowOff>276224</xdr:rowOff>
    </xdr:from>
    <xdr:to>
      <xdr:col>7</xdr:col>
      <xdr:colOff>9525</xdr:colOff>
      <xdr:row>6</xdr:row>
      <xdr:rowOff>247649</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rot="16200000">
          <a:off x="1376362" y="881062"/>
          <a:ext cx="428625" cy="1771650"/>
        </a:xfrm>
        <a:prstGeom prst="rightBrace">
          <a:avLst>
            <a:gd name="adj1" fmla="val 8333"/>
            <a:gd name="adj2" fmla="val 6828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250031</xdr:colOff>
      <xdr:row>21</xdr:row>
      <xdr:rowOff>52388</xdr:rowOff>
    </xdr:from>
    <xdr:to>
      <xdr:col>26</xdr:col>
      <xdr:colOff>309562</xdr:colOff>
      <xdr:row>38</xdr:row>
      <xdr:rowOff>190500</xdr:rowOff>
    </xdr:to>
    <xdr:sp macro="" textlink="">
      <xdr:nvSpPr>
        <xdr:cNvPr id="3" name="テキスト ボックス 2">
          <a:extLst>
            <a:ext uri="{FF2B5EF4-FFF2-40B4-BE49-F238E27FC236}">
              <a16:creationId xmlns:a16="http://schemas.microsoft.com/office/drawing/2014/main" id="{AD14B803-D99F-44AF-882B-1852CA556475}"/>
            </a:ext>
          </a:extLst>
        </xdr:cNvPr>
        <xdr:cNvSpPr txBox="1"/>
      </xdr:nvSpPr>
      <xdr:spPr>
        <a:xfrm>
          <a:off x="4798219" y="6136482"/>
          <a:ext cx="5893593" cy="4388643"/>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注意事項</a:t>
          </a:r>
          <a:endParaRPr kumimoji="1" lang="en-US" altLang="ja-JP" sz="1100" b="1">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土日祝日は休んでください。</a:t>
          </a:r>
          <a:endParaRPr lang="ja-JP" altLang="ja-JP">
            <a:solidFill>
              <a:srgbClr val="FF0000"/>
            </a:solidFill>
            <a:effectLst/>
          </a:endParaRPr>
        </a:p>
        <a:p>
          <a:r>
            <a:rPr kumimoji="1" lang="ja-JP" altLang="ja-JP" sz="1100">
              <a:solidFill>
                <a:schemeClr val="dk1"/>
              </a:solidFill>
              <a:effectLst/>
              <a:latin typeface="+mn-lt"/>
              <a:ea typeface="+mn-ea"/>
              <a:cs typeface="+mn-cs"/>
            </a:rPr>
            <a:t>　（土日祝日に講義が開講され</a:t>
          </a:r>
          <a:r>
            <a:rPr kumimoji="1" lang="en-US" altLang="ja-JP" sz="1100">
              <a:solidFill>
                <a:schemeClr val="dk1"/>
              </a:solidFill>
              <a:effectLst/>
              <a:latin typeface="+mn-lt"/>
              <a:ea typeface="+mn-ea"/>
              <a:cs typeface="+mn-cs"/>
            </a:rPr>
            <a:t>TA</a:t>
          </a:r>
          <a:r>
            <a:rPr kumimoji="1" lang="ja-JP" altLang="ja-JP" sz="1100">
              <a:solidFill>
                <a:schemeClr val="dk1"/>
              </a:solidFill>
              <a:effectLst/>
              <a:latin typeface="+mn-lt"/>
              <a:ea typeface="+mn-ea"/>
              <a:cs typeface="+mn-cs"/>
            </a:rPr>
            <a:t>勤務を命じられた場合や、オープンキャンパス開催日等であらかじめ勤務が割り振られている場合等を除く。）　</a:t>
          </a:r>
          <a:endParaRPr lang="ja-JP" altLang="ja-JP">
            <a:effectLst/>
          </a:endParaRPr>
        </a:p>
        <a:p>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・早朝及び深夜時間帯（２２時～翌５時）に業務は行わないでください。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a:t>
          </a:r>
          <a:r>
            <a:rPr kumimoji="1" lang="ja-JP" altLang="ja-JP" sz="1100">
              <a:solidFill>
                <a:srgbClr val="FF0000"/>
              </a:solidFill>
              <a:effectLst/>
              <a:latin typeface="+mn-lt"/>
              <a:ea typeface="+mn-ea"/>
              <a:cs typeface="+mn-cs"/>
            </a:rPr>
            <a:t>勤務時間が恒常的に週</a:t>
          </a:r>
          <a:r>
            <a:rPr kumimoji="1" lang="en-US" altLang="ja-JP" sz="1100">
              <a:solidFill>
                <a:srgbClr val="FF0000"/>
              </a:solidFill>
              <a:effectLst/>
              <a:latin typeface="+mn-lt"/>
              <a:ea typeface="+mn-ea"/>
              <a:cs typeface="+mn-cs"/>
            </a:rPr>
            <a:t>29</a:t>
          </a:r>
          <a:r>
            <a:rPr kumimoji="1" lang="ja-JP" altLang="ja-JP" sz="1100">
              <a:solidFill>
                <a:srgbClr val="FF0000"/>
              </a:solidFill>
              <a:effectLst/>
              <a:latin typeface="+mn-lt"/>
              <a:ea typeface="+mn-ea"/>
              <a:cs typeface="+mn-cs"/>
            </a:rPr>
            <a:t>時間を超える場合、社会保険の加入要件に該当します</a:t>
          </a:r>
          <a:r>
            <a:rPr kumimoji="1" lang="ja-JP" altLang="ja-JP" sz="1100">
              <a:solidFill>
                <a:schemeClr val="dk1"/>
              </a:solidFill>
              <a:effectLst/>
              <a:latin typeface="+mn-lt"/>
              <a:ea typeface="+mn-ea"/>
              <a:cs typeface="+mn-cs"/>
            </a:rPr>
            <a:t>（保護者の扶養に入っている場合にはそれを外れ、ご自身で社会保険に加入する</a:t>
          </a:r>
          <a:r>
            <a:rPr kumimoji="1" lang="ja-JP" altLang="en-US" sz="1100">
              <a:solidFill>
                <a:schemeClr val="dk1"/>
              </a:solidFill>
              <a:effectLst/>
              <a:latin typeface="+mn-lt"/>
              <a:ea typeface="+mn-ea"/>
              <a:cs typeface="+mn-cs"/>
            </a:rPr>
            <a:t>必要が生じます</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なお</a:t>
          </a:r>
          <a:r>
            <a:rPr kumimoji="1" lang="ja-JP" altLang="ja-JP" sz="1100">
              <a:solidFill>
                <a:schemeClr val="dk1"/>
              </a:solidFill>
              <a:effectLst/>
              <a:latin typeface="+mn-lt"/>
              <a:ea typeface="+mn-ea"/>
              <a:cs typeface="+mn-cs"/>
            </a:rPr>
            <a:t>、社会保険料は給与天引きです）。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雇用された場合は、担当教員の指示により労働条件通知書に記載された業務に従事し、その業務への従事時間が勤務時間になります。自身の研究（卒業論文の研究等）時間と混同しないよう注意してください。また、実態の伴わない勤務時間を従事日誌に記載し、勤務時間として報告することは絶対に行ってはいけません。</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・テレワークを行った日がある場合、本様式下部にある「備考欄」に、「実施日」と「実施場所」と「実施業務」の三点を以下＜記載例＞のように記載してください。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＜記載例＞</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４月テレワーク実施日：</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4/15</a:t>
          </a:r>
          <a:r>
            <a:rPr kumimoji="1" lang="ja-JP" altLang="en-US" sz="1100">
              <a:solidFill>
                <a:schemeClr val="dk1"/>
              </a:solidFill>
              <a:effectLst/>
              <a:latin typeface="+mn-lt"/>
              <a:ea typeface="+mn-ea"/>
              <a:cs typeface="+mn-cs"/>
            </a:rPr>
            <a:t>、自宅、業務①　</a:t>
          </a:r>
          <a:r>
            <a:rPr kumimoji="1" lang="ja-JP" altLang="en-US" sz="1100" baseline="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4/21</a:t>
          </a:r>
          <a:r>
            <a:rPr kumimoji="1" lang="ja-JP" altLang="en-US" sz="1100">
              <a:solidFill>
                <a:schemeClr val="dk1"/>
              </a:solidFill>
              <a:effectLst/>
              <a:latin typeface="+mn-lt"/>
              <a:ea typeface="+mn-ea"/>
              <a:cs typeface="+mn-cs"/>
            </a:rPr>
            <a:t>、親族の住居、業務①　（</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4/22</a:t>
          </a:r>
          <a:r>
            <a:rPr kumimoji="1" lang="ja-JP" altLang="en-US" sz="1100">
              <a:solidFill>
                <a:schemeClr val="dk1"/>
              </a:solidFill>
              <a:effectLst/>
              <a:latin typeface="+mn-lt"/>
              <a:ea typeface="+mn-ea"/>
              <a:cs typeface="+mn-cs"/>
            </a:rPr>
            <a:t>、宿泊施設の客室、</a:t>
          </a:r>
          <a:r>
            <a:rPr kumimoji="1" lang="ja-JP" altLang="ja-JP" sz="1100">
              <a:solidFill>
                <a:schemeClr val="dk1"/>
              </a:solidFill>
              <a:effectLst/>
              <a:latin typeface="+mn-lt"/>
              <a:ea typeface="+mn-ea"/>
              <a:cs typeface="+mn-cs"/>
            </a:rPr>
            <a:t>業務</a:t>
          </a:r>
          <a:r>
            <a:rPr kumimoji="1" lang="ja-JP" altLang="en-US" sz="1100">
              <a:solidFill>
                <a:schemeClr val="dk1"/>
              </a:solidFill>
              <a:effectLst/>
              <a:latin typeface="+mn-lt"/>
              <a:ea typeface="+mn-ea"/>
              <a:cs typeface="+mn-cs"/>
            </a:rPr>
            <a:t>②</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13</xdr:col>
      <xdr:colOff>221457</xdr:colOff>
      <xdr:row>15</xdr:row>
      <xdr:rowOff>219075</xdr:rowOff>
    </xdr:from>
    <xdr:to>
      <xdr:col>26</xdr:col>
      <xdr:colOff>314326</xdr:colOff>
      <xdr:row>19</xdr:row>
      <xdr:rowOff>238125</xdr:rowOff>
    </xdr:to>
    <xdr:sp macro="" textlink="">
      <xdr:nvSpPr>
        <xdr:cNvPr id="6" name="テキスト ボックス 5">
          <a:extLst>
            <a:ext uri="{FF2B5EF4-FFF2-40B4-BE49-F238E27FC236}">
              <a16:creationId xmlns:a16="http://schemas.microsoft.com/office/drawing/2014/main" id="{3CE02ECC-2987-4ADB-B323-3BD3B1AD0A3E}"/>
            </a:ext>
          </a:extLst>
        </xdr:cNvPr>
        <xdr:cNvSpPr txBox="1"/>
      </xdr:nvSpPr>
      <xdr:spPr>
        <a:xfrm>
          <a:off x="5186363" y="4802981"/>
          <a:ext cx="5510213" cy="10191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重要</a:t>
          </a:r>
          <a:endParaRPr kumimoji="1" lang="en-US" altLang="ja-JP" sz="11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月末までの勤務見込みを含めて入力</a:t>
          </a:r>
          <a:r>
            <a:rPr kumimoji="1" lang="ja-JP" altLang="ja-JP" sz="1100" b="0">
              <a:solidFill>
                <a:schemeClr val="dk1"/>
              </a:solidFill>
              <a:effectLst/>
              <a:latin typeface="+mn-lt"/>
              <a:ea typeface="+mn-ea"/>
              <a:cs typeface="+mn-cs"/>
            </a:rPr>
            <a:t>し、締切までに提出してください。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月末までの勤務見込みに</a:t>
          </a:r>
          <a:r>
            <a:rPr kumimoji="1" lang="ja-JP" altLang="ja-JP" sz="1100" b="1">
              <a:solidFill>
                <a:srgbClr val="FF0000"/>
              </a:solidFill>
              <a:effectLst/>
              <a:latin typeface="+mn-lt"/>
              <a:ea typeface="+mn-ea"/>
              <a:cs typeface="+mn-cs"/>
            </a:rPr>
            <a:t>変更が生じた場合は、翌月初日（１営業日）まで</a:t>
          </a:r>
          <a:r>
            <a:rPr kumimoji="1" lang="ja-JP" altLang="ja-JP" sz="1100" b="0">
              <a:solidFill>
                <a:schemeClr val="dk1"/>
              </a:solidFill>
              <a:effectLst/>
              <a:latin typeface="+mn-lt"/>
              <a:ea typeface="+mn-ea"/>
              <a:cs typeface="+mn-cs"/>
            </a:rPr>
            <a:t>に理学部人事係へご連絡願います（給与支給額に関わるため、変更が発覚次第ご連絡ください）</a:t>
          </a:r>
          <a:endParaRPr kumimoji="1" lang="en-US" altLang="ja-JP" sz="1100" b="1">
            <a:solidFill>
              <a:srgbClr val="FF0000"/>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27</xdr:col>
      <xdr:colOff>100013</xdr:colOff>
      <xdr:row>25</xdr:row>
      <xdr:rowOff>92866</xdr:rowOff>
    </xdr:from>
    <xdr:to>
      <xdr:col>33</xdr:col>
      <xdr:colOff>619126</xdr:colOff>
      <xdr:row>28</xdr:row>
      <xdr:rowOff>166686</xdr:rowOff>
    </xdr:to>
    <xdr:sp macro="" textlink="">
      <xdr:nvSpPr>
        <xdr:cNvPr id="3" name="テキスト ボックス 2">
          <a:extLst>
            <a:ext uri="{FF2B5EF4-FFF2-40B4-BE49-F238E27FC236}">
              <a16:creationId xmlns:a16="http://schemas.microsoft.com/office/drawing/2014/main" id="{F070E8F0-6D50-E1EE-3AC6-8B725EE15DC5}"/>
            </a:ext>
          </a:extLst>
        </xdr:cNvPr>
        <xdr:cNvSpPr txBox="1"/>
      </xdr:nvSpPr>
      <xdr:spPr>
        <a:xfrm>
          <a:off x="10898982" y="7177085"/>
          <a:ext cx="5519738" cy="82391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＜注意＞</a:t>
          </a:r>
          <a:r>
            <a:rPr kumimoji="1" lang="en-US" altLang="ja-JP" sz="1200"/>
            <a:t>※8</a:t>
          </a:r>
          <a:r>
            <a:rPr kumimoji="1" lang="ja-JP" altLang="en-US" sz="1200"/>
            <a:t>月</a:t>
          </a:r>
          <a:r>
            <a:rPr kumimoji="1" lang="en-US" altLang="ja-JP" sz="1200"/>
            <a:t>12</a:t>
          </a:r>
          <a:r>
            <a:rPr kumimoji="1" lang="ja-JP" altLang="en-US" sz="1200"/>
            <a:t>日（火）～</a:t>
          </a:r>
          <a:r>
            <a:rPr kumimoji="1" lang="en-US" altLang="ja-JP" sz="1200"/>
            <a:t>15</a:t>
          </a:r>
          <a:r>
            <a:rPr kumimoji="1" lang="ja-JP" altLang="en-US" sz="1200"/>
            <a:t>日（金）は理学研究科の計画年休のため</a:t>
          </a:r>
          <a:endParaRPr kumimoji="1" lang="en-US" altLang="ja-JP" sz="1200"/>
        </a:p>
        <a:p>
          <a:r>
            <a:rPr kumimoji="1" lang="ja-JP" altLang="en-US" sz="1200"/>
            <a:t>　理学研究科所属の教職員（雇用される学生含む）はお休みです（休日の振替をした場合を除く）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27</xdr:col>
      <xdr:colOff>107157</xdr:colOff>
      <xdr:row>31</xdr:row>
      <xdr:rowOff>214313</xdr:rowOff>
    </xdr:from>
    <xdr:to>
      <xdr:col>33</xdr:col>
      <xdr:colOff>626270</xdr:colOff>
      <xdr:row>35</xdr:row>
      <xdr:rowOff>38102</xdr:rowOff>
    </xdr:to>
    <xdr:sp macro="" textlink="">
      <xdr:nvSpPr>
        <xdr:cNvPr id="3" name="テキスト ボックス 2">
          <a:extLst>
            <a:ext uri="{FF2B5EF4-FFF2-40B4-BE49-F238E27FC236}">
              <a16:creationId xmlns:a16="http://schemas.microsoft.com/office/drawing/2014/main" id="{1188893B-781D-4385-955B-A6025C1CF19B}"/>
            </a:ext>
          </a:extLst>
        </xdr:cNvPr>
        <xdr:cNvSpPr txBox="1"/>
      </xdr:nvSpPr>
      <xdr:spPr>
        <a:xfrm>
          <a:off x="10906126" y="8798719"/>
          <a:ext cx="5519738" cy="82391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＜注意＞</a:t>
          </a:r>
          <a:r>
            <a:rPr kumimoji="1" lang="en-US" altLang="ja-JP" sz="1200"/>
            <a:t>※9</a:t>
          </a:r>
          <a:r>
            <a:rPr kumimoji="1" lang="ja-JP" altLang="en-US" sz="1200"/>
            <a:t>月</a:t>
          </a:r>
          <a:r>
            <a:rPr kumimoji="1" lang="en-US" altLang="ja-JP" sz="1200"/>
            <a:t>22</a:t>
          </a:r>
          <a:r>
            <a:rPr kumimoji="1" lang="ja-JP" altLang="en-US" sz="1200"/>
            <a:t>日（月）は理学研究科の計画年休のため</a:t>
          </a:r>
          <a:endParaRPr kumimoji="1" lang="en-US" altLang="ja-JP" sz="1200"/>
        </a:p>
        <a:p>
          <a:r>
            <a:rPr kumimoji="1" lang="ja-JP" altLang="en-US" sz="1200"/>
            <a:t>　理学研究科所属の教職員（雇用される学生含む）はお休みです（休日の振替をした場合を除く）</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B1:AM75"/>
  <sheetViews>
    <sheetView view="pageBreakPreview" zoomScale="80" zoomScaleNormal="75" zoomScaleSheetLayoutView="80" workbookViewId="0">
      <selection activeCell="AM21" sqref="AM21"/>
    </sheetView>
  </sheetViews>
  <sheetFormatPr defaultRowHeight="13.5"/>
  <cols>
    <col min="1" max="1" width="1.75" style="33" customWidth="1"/>
    <col min="2" max="2" width="5.375" style="33" bestFit="1" customWidth="1"/>
    <col min="3" max="3" width="8.25" style="32" customWidth="1"/>
    <col min="4" max="35" width="2.875" style="33" customWidth="1"/>
    <col min="36" max="38" width="12.75" style="33" customWidth="1"/>
    <col min="39" max="16384" width="9" style="33"/>
  </cols>
  <sheetData>
    <row r="1" spans="2:39" ht="27" customHeight="1">
      <c r="B1" s="163" t="s">
        <v>106</v>
      </c>
      <c r="C1" s="163"/>
      <c r="D1" s="60" t="s">
        <v>73</v>
      </c>
      <c r="E1" s="170" t="str">
        <f ca="1">INDIRECT("'"&amp;$T$5&amp;"月'!"&amp;$AL$1&amp;10)</f>
        <v>業務区分
（要選択）</v>
      </c>
      <c r="F1" s="170"/>
      <c r="G1" s="170"/>
      <c r="H1" s="170"/>
      <c r="I1" s="170"/>
      <c r="J1" s="170"/>
      <c r="K1" s="170"/>
      <c r="L1" s="170"/>
      <c r="M1" s="170"/>
      <c r="N1" s="170"/>
      <c r="O1" s="170"/>
      <c r="P1" s="170"/>
      <c r="Q1" s="170"/>
      <c r="R1" s="170"/>
      <c r="S1" s="170"/>
      <c r="T1" s="170"/>
      <c r="U1" s="170"/>
      <c r="V1" s="170"/>
      <c r="W1" s="170"/>
      <c r="X1" s="170"/>
      <c r="Y1" s="170"/>
      <c r="Z1" s="170"/>
      <c r="AD1" s="160" t="s">
        <v>63</v>
      </c>
      <c r="AE1" s="160"/>
      <c r="AF1" s="160"/>
      <c r="AG1" s="160"/>
      <c r="AH1" s="161" t="str">
        <f ca="1">INDIRECT("'"&amp;$T$5&amp;"月'!X3")</f>
        <v>○○学専攻</v>
      </c>
      <c r="AI1" s="161"/>
      <c r="AJ1" s="161"/>
      <c r="AK1" s="161"/>
      <c r="AL1" s="33" t="str">
        <f>IF($B$1="業務①","H",IF($B$1="業務②","L",IF($B$1="業務③","P",IF($B$1="業務④","T",IF($B$1="業務⑤","X",)))))</f>
        <v>H</v>
      </c>
      <c r="AM1" s="33" t="str">
        <f>IF($B$1="業務①","I",IF($B$1="業務②","M",IF($B$1="業務③","Q",IF($B$1="業務④","U",IF($B$1="業務⑤","Y",)))))</f>
        <v>I</v>
      </c>
    </row>
    <row r="2" spans="2:39" ht="27" customHeight="1">
      <c r="B2" s="170" t="str">
        <f ca="1">DBCS(INDIRECT("'"&amp;$T$5&amp;"月'!"&amp;$AL$1&amp;11))</f>
        <v>（職員番号）</v>
      </c>
      <c r="C2" s="170"/>
      <c r="D2" s="170"/>
      <c r="E2" s="170"/>
      <c r="F2" s="170"/>
      <c r="G2" s="170"/>
      <c r="H2" s="170"/>
      <c r="I2" s="170"/>
      <c r="J2" s="170"/>
      <c r="AD2" s="159" t="s">
        <v>64</v>
      </c>
      <c r="AE2" s="159"/>
      <c r="AF2" s="159"/>
      <c r="AG2" s="159"/>
      <c r="AH2" s="162" t="str">
        <f ca="1">INDIRECT("'"&amp;$T$5&amp;"月'!X4")</f>
        <v>C4SD9999</v>
      </c>
      <c r="AI2" s="162"/>
      <c r="AJ2" s="162"/>
      <c r="AK2" s="162"/>
      <c r="AL2" s="33" t="str">
        <f>IF($B$1="業務①","K",IF($B$1="業務②","O",IF($B$1="業務③","S",IF($B$1="業務④","W",IF($B$1="業務⑤","AA",)))))</f>
        <v>K</v>
      </c>
      <c r="AM2" s="33" t="str">
        <f>IF($B$1="業務①","J",IF($B$1="業務②","N",IF($B$1="業務③","R",IF($B$1="業務④","V",IF($B$1="業務⑤","Z",)))))</f>
        <v>J</v>
      </c>
    </row>
    <row r="3" spans="2:39" ht="27" customHeight="1">
      <c r="AD3" s="159" t="s">
        <v>65</v>
      </c>
      <c r="AE3" s="159"/>
      <c r="AF3" s="159"/>
      <c r="AG3" s="159"/>
      <c r="AH3" s="162" t="str">
        <f ca="1">INDIRECT("'"&amp;$T$5&amp;"月'!X5")</f>
        <v>理学太郎</v>
      </c>
      <c r="AI3" s="162"/>
      <c r="AJ3" s="162"/>
      <c r="AK3" s="162"/>
    </row>
    <row r="4" spans="2:39" ht="15" customHeight="1"/>
    <row r="5" spans="2:39" ht="18" customHeight="1">
      <c r="B5" s="34"/>
      <c r="C5" s="35"/>
      <c r="D5" s="164" t="s">
        <v>47</v>
      </c>
      <c r="E5" s="164"/>
      <c r="F5" s="164"/>
      <c r="G5" s="164"/>
      <c r="H5" s="164"/>
      <c r="I5" s="164"/>
      <c r="J5" s="164"/>
      <c r="K5" s="166" t="s">
        <v>91</v>
      </c>
      <c r="L5" s="166"/>
      <c r="M5" s="166"/>
      <c r="N5" s="166"/>
      <c r="O5" s="168">
        <f ca="1">INDIRECT("'"&amp;$T$5&amp;"月'!B4")</f>
        <v>2025</v>
      </c>
      <c r="P5" s="168"/>
      <c r="Q5" s="168"/>
      <c r="R5" s="168" t="s">
        <v>48</v>
      </c>
      <c r="S5" s="168"/>
      <c r="T5" s="171">
        <v>4</v>
      </c>
      <c r="U5" s="171"/>
      <c r="V5" s="168" t="s">
        <v>49</v>
      </c>
      <c r="W5" s="168"/>
      <c r="X5" s="36"/>
      <c r="Y5" s="36"/>
      <c r="Z5" s="36"/>
      <c r="AA5" s="36"/>
      <c r="AB5" s="36"/>
      <c r="AC5" s="36"/>
      <c r="AD5" s="37"/>
      <c r="AE5" s="37"/>
      <c r="AF5" s="37"/>
      <c r="AG5" s="37"/>
      <c r="AH5" s="37"/>
      <c r="AI5" s="38"/>
      <c r="AJ5" s="128" t="s">
        <v>50</v>
      </c>
      <c r="AK5" s="129"/>
      <c r="AL5" s="39"/>
    </row>
    <row r="6" spans="2:39" ht="18" customHeight="1">
      <c r="B6" s="40"/>
      <c r="C6" s="41"/>
      <c r="D6" s="165"/>
      <c r="E6" s="165"/>
      <c r="F6" s="165"/>
      <c r="G6" s="165"/>
      <c r="H6" s="165"/>
      <c r="I6" s="165"/>
      <c r="J6" s="165"/>
      <c r="K6" s="167"/>
      <c r="L6" s="167"/>
      <c r="M6" s="167"/>
      <c r="N6" s="167"/>
      <c r="O6" s="169"/>
      <c r="P6" s="169"/>
      <c r="Q6" s="169"/>
      <c r="R6" s="169"/>
      <c r="S6" s="169"/>
      <c r="T6" s="172"/>
      <c r="U6" s="172"/>
      <c r="V6" s="169"/>
      <c r="W6" s="169"/>
      <c r="X6" s="42"/>
      <c r="Y6" s="42"/>
      <c r="Z6" s="42"/>
      <c r="AA6" s="42"/>
      <c r="AB6" s="42"/>
      <c r="AC6" s="42"/>
      <c r="AD6" s="43"/>
      <c r="AE6" s="43"/>
      <c r="AF6" s="43"/>
      <c r="AG6" s="43"/>
      <c r="AH6" s="43"/>
      <c r="AI6" s="44"/>
      <c r="AJ6" s="130"/>
      <c r="AK6" s="131"/>
      <c r="AL6" s="45"/>
    </row>
    <row r="7" spans="2:39" ht="18" customHeight="1">
      <c r="B7" s="156" t="s">
        <v>51</v>
      </c>
      <c r="C7" s="156" t="s">
        <v>52</v>
      </c>
      <c r="D7" s="46">
        <f>TIME(7,0,0)</f>
        <v>0.29166666666666669</v>
      </c>
      <c r="E7" s="47">
        <f>D7+TIME(0,30,0)</f>
        <v>0.3125</v>
      </c>
      <c r="F7" s="47">
        <f t="shared" ref="F7:AH7" si="0">E7+TIME(0,30,0)</f>
        <v>0.33333333333333331</v>
      </c>
      <c r="G7" s="47">
        <f t="shared" si="0"/>
        <v>0.35416666666666663</v>
      </c>
      <c r="H7" s="47">
        <f t="shared" si="0"/>
        <v>0.37499999999999994</v>
      </c>
      <c r="I7" s="47">
        <f t="shared" si="0"/>
        <v>0.39583333333333326</v>
      </c>
      <c r="J7" s="47">
        <f t="shared" si="0"/>
        <v>0.41666666666666657</v>
      </c>
      <c r="K7" s="47">
        <f t="shared" si="0"/>
        <v>0.43749999999999989</v>
      </c>
      <c r="L7" s="47">
        <f t="shared" si="0"/>
        <v>0.4583333333333332</v>
      </c>
      <c r="M7" s="47">
        <f t="shared" si="0"/>
        <v>0.47916666666666652</v>
      </c>
      <c r="N7" s="47">
        <f t="shared" si="0"/>
        <v>0.49999999999999983</v>
      </c>
      <c r="O7" s="47">
        <f t="shared" si="0"/>
        <v>0.52083333333333315</v>
      </c>
      <c r="P7" s="47">
        <f t="shared" si="0"/>
        <v>0.54166666666666652</v>
      </c>
      <c r="Q7" s="47">
        <f t="shared" si="0"/>
        <v>0.56249999999999989</v>
      </c>
      <c r="R7" s="47">
        <f t="shared" si="0"/>
        <v>0.58333333333333326</v>
      </c>
      <c r="S7" s="47">
        <f t="shared" si="0"/>
        <v>0.60416666666666663</v>
      </c>
      <c r="T7" s="47">
        <f t="shared" si="0"/>
        <v>0.625</v>
      </c>
      <c r="U7" s="47">
        <f t="shared" si="0"/>
        <v>0.64583333333333337</v>
      </c>
      <c r="V7" s="47">
        <f t="shared" si="0"/>
        <v>0.66666666666666674</v>
      </c>
      <c r="W7" s="47">
        <f t="shared" si="0"/>
        <v>0.68750000000000011</v>
      </c>
      <c r="X7" s="47">
        <f t="shared" si="0"/>
        <v>0.70833333333333348</v>
      </c>
      <c r="Y7" s="47">
        <f t="shared" si="0"/>
        <v>0.72916666666666685</v>
      </c>
      <c r="Z7" s="47">
        <f t="shared" si="0"/>
        <v>0.75000000000000022</v>
      </c>
      <c r="AA7" s="47">
        <f t="shared" si="0"/>
        <v>0.77083333333333359</v>
      </c>
      <c r="AB7" s="47">
        <f t="shared" si="0"/>
        <v>0.79166666666666696</v>
      </c>
      <c r="AC7" s="47">
        <f t="shared" si="0"/>
        <v>0.81250000000000033</v>
      </c>
      <c r="AD7" s="47">
        <f t="shared" si="0"/>
        <v>0.8333333333333337</v>
      </c>
      <c r="AE7" s="47">
        <f t="shared" si="0"/>
        <v>0.85416666666666707</v>
      </c>
      <c r="AF7" s="47">
        <f t="shared" si="0"/>
        <v>0.87500000000000044</v>
      </c>
      <c r="AG7" s="47">
        <f t="shared" si="0"/>
        <v>0.89583333333333381</v>
      </c>
      <c r="AH7" s="47">
        <f t="shared" si="0"/>
        <v>0.91666666666666718</v>
      </c>
      <c r="AI7" s="48">
        <f>AH7+TIME(0,30,0)</f>
        <v>0.93750000000000056</v>
      </c>
      <c r="AJ7" s="49" t="s">
        <v>53</v>
      </c>
      <c r="AK7" s="49" t="s">
        <v>54</v>
      </c>
      <c r="AL7" s="39"/>
    </row>
    <row r="8" spans="2:39" ht="18" customHeight="1">
      <c r="B8" s="157"/>
      <c r="C8" s="157"/>
      <c r="D8" s="43"/>
      <c r="E8" s="158">
        <v>8</v>
      </c>
      <c r="F8" s="158"/>
      <c r="G8" s="158">
        <v>9</v>
      </c>
      <c r="H8" s="158"/>
      <c r="I8" s="50">
        <v>1</v>
      </c>
      <c r="J8" s="51">
        <v>0</v>
      </c>
      <c r="K8" s="50">
        <v>1</v>
      </c>
      <c r="L8" s="51">
        <v>1</v>
      </c>
      <c r="M8" s="50">
        <v>1</v>
      </c>
      <c r="N8" s="51">
        <v>2</v>
      </c>
      <c r="O8" s="50">
        <v>1</v>
      </c>
      <c r="P8" s="51">
        <v>3</v>
      </c>
      <c r="Q8" s="50">
        <v>1</v>
      </c>
      <c r="R8" s="51">
        <v>4</v>
      </c>
      <c r="S8" s="50">
        <v>1</v>
      </c>
      <c r="T8" s="51">
        <v>5</v>
      </c>
      <c r="U8" s="50">
        <v>1</v>
      </c>
      <c r="V8" s="51">
        <v>6</v>
      </c>
      <c r="W8" s="50">
        <v>1</v>
      </c>
      <c r="X8" s="51">
        <v>7</v>
      </c>
      <c r="Y8" s="50">
        <v>1</v>
      </c>
      <c r="Z8" s="51">
        <v>8</v>
      </c>
      <c r="AA8" s="50">
        <v>1</v>
      </c>
      <c r="AB8" s="51">
        <v>9</v>
      </c>
      <c r="AC8" s="50">
        <v>2</v>
      </c>
      <c r="AD8" s="51">
        <v>0</v>
      </c>
      <c r="AE8" s="50">
        <v>2</v>
      </c>
      <c r="AF8" s="51">
        <v>1</v>
      </c>
      <c r="AG8" s="50">
        <v>2</v>
      </c>
      <c r="AH8" s="51">
        <v>2</v>
      </c>
      <c r="AI8" s="44"/>
      <c r="AJ8" s="52" t="s">
        <v>55</v>
      </c>
      <c r="AK8" s="52" t="s">
        <v>55</v>
      </c>
      <c r="AL8" s="39"/>
    </row>
    <row r="9" spans="2:39" ht="18" customHeight="1">
      <c r="B9" s="150">
        <f ca="1">DATE($O$5,$T$5,1)</f>
        <v>45748</v>
      </c>
      <c r="C9" s="152">
        <f ca="1">B9</f>
        <v>45748</v>
      </c>
      <c r="D9" s="53"/>
      <c r="E9" s="54"/>
      <c r="F9" s="53"/>
      <c r="G9" s="54"/>
      <c r="H9" s="53"/>
      <c r="I9" s="54"/>
      <c r="J9" s="53"/>
      <c r="K9" s="54"/>
      <c r="L9" s="53"/>
      <c r="M9" s="54"/>
      <c r="N9" s="53"/>
      <c r="O9" s="54"/>
      <c r="P9" s="53"/>
      <c r="Q9" s="54"/>
      <c r="R9" s="53"/>
      <c r="S9" s="54"/>
      <c r="T9" s="53"/>
      <c r="U9" s="54"/>
      <c r="V9" s="53"/>
      <c r="W9" s="54"/>
      <c r="X9" s="53"/>
      <c r="Y9" s="54"/>
      <c r="Z9" s="53"/>
      <c r="AA9" s="54"/>
      <c r="AB9" s="53"/>
      <c r="AC9" s="54"/>
      <c r="AD9" s="53"/>
      <c r="AE9" s="54"/>
      <c r="AF9" s="53"/>
      <c r="AG9" s="54"/>
      <c r="AH9" s="53"/>
      <c r="AI9" s="54"/>
      <c r="AJ9" s="95">
        <f ca="1">INDIRECT("'"&amp;$T$5&amp;"月'!"&amp;$AL$1&amp;DAY($B9)+13)</f>
        <v>0</v>
      </c>
      <c r="AK9" s="95">
        <f ca="1">INDIRECT("'"&amp;$T$5&amp;"月'!"&amp;$AM$1&amp;DAY($B9)+13)</f>
        <v>0</v>
      </c>
      <c r="AL9" s="39"/>
    </row>
    <row r="10" spans="2:39" ht="18" customHeight="1">
      <c r="B10" s="151"/>
      <c r="C10" s="153"/>
      <c r="D10" s="55"/>
      <c r="E10" s="44"/>
      <c r="F10" s="55"/>
      <c r="G10" s="44"/>
      <c r="H10" s="55"/>
      <c r="I10" s="44"/>
      <c r="J10" s="55"/>
      <c r="K10" s="44"/>
      <c r="L10" s="55"/>
      <c r="M10" s="44"/>
      <c r="N10" s="55"/>
      <c r="O10" s="44"/>
      <c r="P10" s="55"/>
      <c r="Q10" s="44"/>
      <c r="R10" s="55"/>
      <c r="S10" s="44"/>
      <c r="T10" s="55"/>
      <c r="U10" s="44"/>
      <c r="V10" s="55"/>
      <c r="W10" s="44"/>
      <c r="X10" s="55"/>
      <c r="Y10" s="44"/>
      <c r="Z10" s="55"/>
      <c r="AA10" s="44"/>
      <c r="AB10" s="55"/>
      <c r="AC10" s="44"/>
      <c r="AD10" s="55"/>
      <c r="AE10" s="44"/>
      <c r="AF10" s="55"/>
      <c r="AG10" s="44"/>
      <c r="AH10" s="55"/>
      <c r="AI10" s="44"/>
      <c r="AJ10" s="96">
        <f ca="1">INDIRECT("'"&amp;$T$5&amp;"月'!"&amp;$AL$2&amp;DAY($B9)+13)</f>
        <v>0</v>
      </c>
      <c r="AK10" s="96">
        <f ca="1">INDIRECT("'"&amp;$T$5&amp;"月'!"&amp;$AM$2&amp;DAY($B9)+13)</f>
        <v>0</v>
      </c>
      <c r="AL10" s="39"/>
    </row>
    <row r="11" spans="2:39" ht="18" customHeight="1">
      <c r="B11" s="150">
        <f ca="1">B9+1</f>
        <v>45749</v>
      </c>
      <c r="C11" s="152">
        <f ca="1">B11</f>
        <v>45749</v>
      </c>
      <c r="D11" s="53"/>
      <c r="E11" s="54"/>
      <c r="F11" s="53"/>
      <c r="G11" s="54"/>
      <c r="H11" s="53"/>
      <c r="I11" s="54"/>
      <c r="J11" s="53"/>
      <c r="K11" s="54"/>
      <c r="L11" s="53"/>
      <c r="M11" s="54"/>
      <c r="N11" s="53"/>
      <c r="O11" s="54"/>
      <c r="P11" s="53"/>
      <c r="Q11" s="54"/>
      <c r="R11" s="53"/>
      <c r="S11" s="54"/>
      <c r="T11" s="53"/>
      <c r="U11" s="54"/>
      <c r="V11" s="53"/>
      <c r="W11" s="54"/>
      <c r="X11" s="53"/>
      <c r="Y11" s="54"/>
      <c r="Z11" s="53"/>
      <c r="AA11" s="54"/>
      <c r="AB11" s="53"/>
      <c r="AC11" s="54"/>
      <c r="AD11" s="53"/>
      <c r="AE11" s="54"/>
      <c r="AF11" s="53"/>
      <c r="AG11" s="54"/>
      <c r="AH11" s="53"/>
      <c r="AI11" s="54"/>
      <c r="AJ11" s="95">
        <f ca="1">INDIRECT("'"&amp;$T$5&amp;"月'!"&amp;$AL$1&amp;DAY($B11)+13)</f>
        <v>0</v>
      </c>
      <c r="AK11" s="95">
        <f ca="1">INDIRECT("'"&amp;$T$5&amp;"月'!"&amp;$AM$1&amp;DAY($B11)+13)</f>
        <v>0</v>
      </c>
      <c r="AL11" s="39"/>
    </row>
    <row r="12" spans="2:39" ht="18" customHeight="1">
      <c r="B12" s="151"/>
      <c r="C12" s="153"/>
      <c r="D12" s="55"/>
      <c r="E12" s="44"/>
      <c r="F12" s="55"/>
      <c r="G12" s="44"/>
      <c r="H12" s="55"/>
      <c r="I12" s="44"/>
      <c r="J12" s="55"/>
      <c r="K12" s="44"/>
      <c r="L12" s="55"/>
      <c r="M12" s="44"/>
      <c r="N12" s="55"/>
      <c r="O12" s="44"/>
      <c r="P12" s="55"/>
      <c r="Q12" s="44"/>
      <c r="R12" s="55"/>
      <c r="S12" s="44"/>
      <c r="T12" s="55"/>
      <c r="U12" s="44"/>
      <c r="V12" s="55"/>
      <c r="W12" s="44"/>
      <c r="X12" s="55"/>
      <c r="Y12" s="44"/>
      <c r="Z12" s="55"/>
      <c r="AA12" s="44"/>
      <c r="AB12" s="55"/>
      <c r="AC12" s="44"/>
      <c r="AD12" s="55"/>
      <c r="AE12" s="44"/>
      <c r="AF12" s="55"/>
      <c r="AG12" s="44"/>
      <c r="AH12" s="55"/>
      <c r="AI12" s="44"/>
      <c r="AJ12" s="96">
        <f ca="1">INDIRECT("'"&amp;$T$5&amp;"月'!"&amp;$AL$2&amp;DAY($B11)+13)</f>
        <v>0</v>
      </c>
      <c r="AK12" s="96">
        <f ca="1">INDIRECT("'"&amp;$T$5&amp;"月'!"&amp;$AM$2&amp;DAY($B11)+13)</f>
        <v>0</v>
      </c>
      <c r="AL12" s="39"/>
    </row>
    <row r="13" spans="2:39" ht="18" customHeight="1">
      <c r="B13" s="150">
        <f ca="1">B11+1</f>
        <v>45750</v>
      </c>
      <c r="C13" s="152">
        <f ca="1">B13</f>
        <v>45750</v>
      </c>
      <c r="D13" s="53"/>
      <c r="E13" s="54"/>
      <c r="F13" s="53"/>
      <c r="G13" s="54"/>
      <c r="H13" s="53"/>
      <c r="I13" s="54"/>
      <c r="J13" s="53"/>
      <c r="K13" s="54"/>
      <c r="L13" s="53"/>
      <c r="M13" s="54"/>
      <c r="N13" s="53"/>
      <c r="O13" s="54"/>
      <c r="P13" s="53"/>
      <c r="Q13" s="54"/>
      <c r="R13" s="53"/>
      <c r="S13" s="54"/>
      <c r="T13" s="53"/>
      <c r="U13" s="54"/>
      <c r="V13" s="53"/>
      <c r="W13" s="54"/>
      <c r="X13" s="53"/>
      <c r="Y13" s="54"/>
      <c r="Z13" s="53"/>
      <c r="AA13" s="54"/>
      <c r="AB13" s="53"/>
      <c r="AC13" s="54"/>
      <c r="AD13" s="53"/>
      <c r="AE13" s="54"/>
      <c r="AF13" s="53"/>
      <c r="AG13" s="54"/>
      <c r="AH13" s="53"/>
      <c r="AI13" s="54"/>
      <c r="AJ13" s="95">
        <f ca="1">INDIRECT("'"&amp;$T$5&amp;"月'!"&amp;$AL$1&amp;DAY($B13)+13)</f>
        <v>0</v>
      </c>
      <c r="AK13" s="95">
        <f ca="1">INDIRECT("'"&amp;$T$5&amp;"月'!"&amp;$AM$1&amp;DAY($B13)+13)</f>
        <v>0</v>
      </c>
      <c r="AL13" s="39"/>
    </row>
    <row r="14" spans="2:39" ht="18" customHeight="1">
      <c r="B14" s="151"/>
      <c r="C14" s="153"/>
      <c r="D14" s="55"/>
      <c r="E14" s="44"/>
      <c r="F14" s="55"/>
      <c r="G14" s="44"/>
      <c r="H14" s="55"/>
      <c r="I14" s="44"/>
      <c r="J14" s="55"/>
      <c r="K14" s="44"/>
      <c r="L14" s="55"/>
      <c r="M14" s="44"/>
      <c r="N14" s="55"/>
      <c r="O14" s="44"/>
      <c r="P14" s="55"/>
      <c r="Q14" s="44"/>
      <c r="R14" s="55"/>
      <c r="S14" s="44"/>
      <c r="T14" s="55"/>
      <c r="U14" s="44"/>
      <c r="V14" s="55"/>
      <c r="W14" s="44"/>
      <c r="X14" s="55"/>
      <c r="Y14" s="44"/>
      <c r="Z14" s="55"/>
      <c r="AA14" s="44"/>
      <c r="AB14" s="55"/>
      <c r="AC14" s="44"/>
      <c r="AD14" s="55"/>
      <c r="AE14" s="44"/>
      <c r="AF14" s="55"/>
      <c r="AG14" s="44"/>
      <c r="AH14" s="55"/>
      <c r="AI14" s="44"/>
      <c r="AJ14" s="96">
        <f ca="1">INDIRECT("'"&amp;$T$5&amp;"月'!"&amp;$AL$2&amp;DAY($B13)+13)</f>
        <v>0</v>
      </c>
      <c r="AK14" s="96">
        <f ca="1">INDIRECT("'"&amp;$T$5&amp;"月'!"&amp;$AM$2&amp;DAY($B13)+13)</f>
        <v>0</v>
      </c>
      <c r="AL14" s="39"/>
    </row>
    <row r="15" spans="2:39" ht="18" customHeight="1">
      <c r="B15" s="150">
        <f ca="1">B13+1</f>
        <v>45751</v>
      </c>
      <c r="C15" s="152">
        <f ca="1">B15</f>
        <v>45751</v>
      </c>
      <c r="D15" s="53"/>
      <c r="E15" s="54"/>
      <c r="F15" s="53"/>
      <c r="G15" s="54"/>
      <c r="H15" s="53"/>
      <c r="I15" s="54"/>
      <c r="J15" s="53"/>
      <c r="K15" s="54"/>
      <c r="L15" s="53"/>
      <c r="M15" s="54"/>
      <c r="N15" s="53"/>
      <c r="O15" s="54"/>
      <c r="P15" s="53"/>
      <c r="Q15" s="54"/>
      <c r="R15" s="53"/>
      <c r="S15" s="54"/>
      <c r="T15" s="53"/>
      <c r="U15" s="54"/>
      <c r="V15" s="53"/>
      <c r="W15" s="54"/>
      <c r="X15" s="53"/>
      <c r="Y15" s="54"/>
      <c r="Z15" s="53"/>
      <c r="AA15" s="54"/>
      <c r="AB15" s="53"/>
      <c r="AC15" s="54"/>
      <c r="AD15" s="53"/>
      <c r="AE15" s="54"/>
      <c r="AF15" s="53"/>
      <c r="AG15" s="54"/>
      <c r="AH15" s="53"/>
      <c r="AI15" s="54"/>
      <c r="AJ15" s="95">
        <f ca="1">INDIRECT("'"&amp;$T$5&amp;"月'!"&amp;$AL$1&amp;DAY($B15)+13)</f>
        <v>0</v>
      </c>
      <c r="AK15" s="95">
        <f ca="1">INDIRECT("'"&amp;$T$5&amp;"月'!"&amp;$AM$1&amp;DAY($B15)+13)</f>
        <v>0</v>
      </c>
      <c r="AL15" s="39"/>
    </row>
    <row r="16" spans="2:39" ht="18" customHeight="1">
      <c r="B16" s="151"/>
      <c r="C16" s="153"/>
      <c r="D16" s="55"/>
      <c r="E16" s="44"/>
      <c r="F16" s="55"/>
      <c r="G16" s="44"/>
      <c r="H16" s="55"/>
      <c r="I16" s="44"/>
      <c r="J16" s="55"/>
      <c r="K16" s="44"/>
      <c r="L16" s="55"/>
      <c r="M16" s="44"/>
      <c r="N16" s="55"/>
      <c r="O16" s="44"/>
      <c r="P16" s="55"/>
      <c r="Q16" s="44"/>
      <c r="R16" s="55"/>
      <c r="S16" s="44"/>
      <c r="T16" s="55"/>
      <c r="U16" s="44"/>
      <c r="V16" s="55"/>
      <c r="W16" s="44"/>
      <c r="X16" s="55"/>
      <c r="Y16" s="44"/>
      <c r="Z16" s="55"/>
      <c r="AA16" s="44"/>
      <c r="AB16" s="55"/>
      <c r="AC16" s="44"/>
      <c r="AD16" s="55"/>
      <c r="AE16" s="44"/>
      <c r="AF16" s="55"/>
      <c r="AG16" s="44"/>
      <c r="AH16" s="55"/>
      <c r="AI16" s="44"/>
      <c r="AJ16" s="96">
        <f ca="1">INDIRECT("'"&amp;$T$5&amp;"月'!"&amp;$AL$2&amp;DAY($B15)+13)</f>
        <v>0</v>
      </c>
      <c r="AK16" s="96">
        <f ca="1">INDIRECT("'"&amp;$T$5&amp;"月'!"&amp;$AM$2&amp;DAY($B15)+13)</f>
        <v>0</v>
      </c>
      <c r="AL16" s="39"/>
    </row>
    <row r="17" spans="2:38" ht="18" customHeight="1">
      <c r="B17" s="150">
        <f ca="1">B15+1</f>
        <v>45752</v>
      </c>
      <c r="C17" s="152">
        <f ca="1">B17</f>
        <v>45752</v>
      </c>
      <c r="D17" s="53"/>
      <c r="E17" s="54"/>
      <c r="F17" s="53"/>
      <c r="G17" s="54"/>
      <c r="H17" s="53"/>
      <c r="I17" s="54"/>
      <c r="J17" s="53"/>
      <c r="K17" s="54"/>
      <c r="L17" s="53"/>
      <c r="M17" s="54"/>
      <c r="N17" s="53"/>
      <c r="O17" s="54"/>
      <c r="P17" s="53"/>
      <c r="Q17" s="54"/>
      <c r="R17" s="53"/>
      <c r="S17" s="54"/>
      <c r="T17" s="53"/>
      <c r="U17" s="54"/>
      <c r="V17" s="53"/>
      <c r="W17" s="54"/>
      <c r="X17" s="53"/>
      <c r="Y17" s="54"/>
      <c r="Z17" s="53"/>
      <c r="AA17" s="54"/>
      <c r="AB17" s="53"/>
      <c r="AC17" s="54"/>
      <c r="AD17" s="53"/>
      <c r="AE17" s="54"/>
      <c r="AF17" s="53"/>
      <c r="AG17" s="54"/>
      <c r="AH17" s="53"/>
      <c r="AI17" s="54"/>
      <c r="AJ17" s="95">
        <f ca="1">INDIRECT("'"&amp;$T$5&amp;"月'!"&amp;$AL$1&amp;DAY($B17)+13)</f>
        <v>0</v>
      </c>
      <c r="AK17" s="95">
        <f ca="1">INDIRECT("'"&amp;$T$5&amp;"月'!"&amp;$AM$1&amp;DAY($B17)+13)</f>
        <v>0</v>
      </c>
      <c r="AL17" s="39"/>
    </row>
    <row r="18" spans="2:38" ht="18" customHeight="1">
      <c r="B18" s="151"/>
      <c r="C18" s="153"/>
      <c r="D18" s="55"/>
      <c r="E18" s="44"/>
      <c r="F18" s="55"/>
      <c r="G18" s="44"/>
      <c r="H18" s="55"/>
      <c r="I18" s="44"/>
      <c r="J18" s="55"/>
      <c r="K18" s="44"/>
      <c r="L18" s="55"/>
      <c r="M18" s="44"/>
      <c r="N18" s="55"/>
      <c r="O18" s="44"/>
      <c r="P18" s="55"/>
      <c r="Q18" s="44"/>
      <c r="R18" s="55"/>
      <c r="S18" s="44"/>
      <c r="T18" s="55"/>
      <c r="U18" s="44"/>
      <c r="V18" s="55"/>
      <c r="W18" s="44"/>
      <c r="X18" s="55"/>
      <c r="Y18" s="44"/>
      <c r="Z18" s="55"/>
      <c r="AA18" s="44"/>
      <c r="AB18" s="55"/>
      <c r="AC18" s="44"/>
      <c r="AD18" s="55"/>
      <c r="AE18" s="44"/>
      <c r="AF18" s="55"/>
      <c r="AG18" s="44"/>
      <c r="AH18" s="55"/>
      <c r="AI18" s="44"/>
      <c r="AJ18" s="96">
        <f ca="1">INDIRECT("'"&amp;$T$5&amp;"月'!"&amp;$AL$2&amp;DAY($B17)+13)</f>
        <v>0</v>
      </c>
      <c r="AK18" s="96">
        <f ca="1">INDIRECT("'"&amp;$T$5&amp;"月'!"&amp;$AM$2&amp;DAY($B17)+13)</f>
        <v>0</v>
      </c>
      <c r="AL18" s="39"/>
    </row>
    <row r="19" spans="2:38" ht="18" customHeight="1">
      <c r="B19" s="150">
        <f ca="1">B17+1</f>
        <v>45753</v>
      </c>
      <c r="C19" s="152">
        <f ca="1">B19</f>
        <v>45753</v>
      </c>
      <c r="D19" s="53"/>
      <c r="E19" s="54"/>
      <c r="F19" s="53"/>
      <c r="G19" s="54"/>
      <c r="H19" s="53"/>
      <c r="I19" s="54"/>
      <c r="J19" s="53"/>
      <c r="K19" s="54"/>
      <c r="L19" s="53"/>
      <c r="M19" s="54"/>
      <c r="N19" s="53"/>
      <c r="O19" s="54"/>
      <c r="P19" s="53"/>
      <c r="Q19" s="54"/>
      <c r="R19" s="53"/>
      <c r="S19" s="54"/>
      <c r="T19" s="53"/>
      <c r="U19" s="54"/>
      <c r="V19" s="53"/>
      <c r="W19" s="54"/>
      <c r="X19" s="53"/>
      <c r="Y19" s="54"/>
      <c r="Z19" s="53"/>
      <c r="AA19" s="54"/>
      <c r="AB19" s="53"/>
      <c r="AC19" s="54"/>
      <c r="AD19" s="53"/>
      <c r="AE19" s="54"/>
      <c r="AF19" s="53"/>
      <c r="AG19" s="54"/>
      <c r="AH19" s="53"/>
      <c r="AI19" s="54"/>
      <c r="AJ19" s="95">
        <f ca="1">INDIRECT("'"&amp;$T$5&amp;"月'!"&amp;$AL$1&amp;DAY($B19)+13)</f>
        <v>0</v>
      </c>
      <c r="AK19" s="95">
        <f ca="1">INDIRECT("'"&amp;$T$5&amp;"月'!"&amp;$AM$1&amp;DAY($B19)+13)</f>
        <v>0</v>
      </c>
      <c r="AL19" s="39"/>
    </row>
    <row r="20" spans="2:38" ht="18" customHeight="1">
      <c r="B20" s="151"/>
      <c r="C20" s="153"/>
      <c r="D20" s="55"/>
      <c r="E20" s="44"/>
      <c r="F20" s="55"/>
      <c r="G20" s="44"/>
      <c r="H20" s="55"/>
      <c r="I20" s="44"/>
      <c r="J20" s="55"/>
      <c r="K20" s="44"/>
      <c r="L20" s="55"/>
      <c r="M20" s="44"/>
      <c r="N20" s="55"/>
      <c r="O20" s="44"/>
      <c r="P20" s="55"/>
      <c r="Q20" s="44"/>
      <c r="R20" s="55"/>
      <c r="S20" s="44"/>
      <c r="T20" s="55"/>
      <c r="U20" s="44"/>
      <c r="V20" s="55"/>
      <c r="W20" s="44"/>
      <c r="X20" s="55"/>
      <c r="Y20" s="44"/>
      <c r="Z20" s="55"/>
      <c r="AA20" s="44"/>
      <c r="AB20" s="55"/>
      <c r="AC20" s="44"/>
      <c r="AD20" s="55"/>
      <c r="AE20" s="44"/>
      <c r="AF20" s="55"/>
      <c r="AG20" s="44"/>
      <c r="AH20" s="55"/>
      <c r="AI20" s="44"/>
      <c r="AJ20" s="96">
        <f ca="1">INDIRECT("'"&amp;$T$5&amp;"月'!"&amp;$AL$2&amp;DAY($B19)+13)</f>
        <v>0</v>
      </c>
      <c r="AK20" s="96">
        <f ca="1">INDIRECT("'"&amp;$T$5&amp;"月'!"&amp;$AM$2&amp;DAY($B19)+13)</f>
        <v>0</v>
      </c>
      <c r="AL20" s="39"/>
    </row>
    <row r="21" spans="2:38" ht="18" customHeight="1">
      <c r="B21" s="150">
        <f ca="1">B19+1</f>
        <v>45754</v>
      </c>
      <c r="C21" s="152">
        <f ca="1">B21</f>
        <v>45754</v>
      </c>
      <c r="D21" s="53"/>
      <c r="E21" s="54"/>
      <c r="F21" s="53"/>
      <c r="G21" s="54"/>
      <c r="H21" s="53"/>
      <c r="I21" s="54"/>
      <c r="J21" s="53"/>
      <c r="K21" s="54"/>
      <c r="L21" s="53"/>
      <c r="M21" s="54"/>
      <c r="N21" s="53"/>
      <c r="O21" s="54"/>
      <c r="P21" s="53"/>
      <c r="Q21" s="54"/>
      <c r="R21" s="53"/>
      <c r="S21" s="54"/>
      <c r="T21" s="53"/>
      <c r="U21" s="54"/>
      <c r="V21" s="53"/>
      <c r="W21" s="54"/>
      <c r="X21" s="53"/>
      <c r="Y21" s="54"/>
      <c r="Z21" s="53"/>
      <c r="AA21" s="54"/>
      <c r="AB21" s="53"/>
      <c r="AC21" s="54"/>
      <c r="AD21" s="53"/>
      <c r="AE21" s="54"/>
      <c r="AF21" s="53"/>
      <c r="AG21" s="54"/>
      <c r="AH21" s="53"/>
      <c r="AI21" s="54"/>
      <c r="AJ21" s="95">
        <f ca="1">INDIRECT("'"&amp;$T$5&amp;"月'!"&amp;$AL$1&amp;DAY($B21)+13)</f>
        <v>0</v>
      </c>
      <c r="AK21" s="95">
        <f ca="1">INDIRECT("'"&amp;$T$5&amp;"月'!"&amp;$AM$1&amp;DAY($B21)+13)</f>
        <v>0</v>
      </c>
      <c r="AL21" s="39"/>
    </row>
    <row r="22" spans="2:38" ht="18" customHeight="1">
      <c r="B22" s="151"/>
      <c r="C22" s="153"/>
      <c r="D22" s="55"/>
      <c r="E22" s="44"/>
      <c r="F22" s="55"/>
      <c r="G22" s="44"/>
      <c r="H22" s="55"/>
      <c r="I22" s="44"/>
      <c r="J22" s="55"/>
      <c r="K22" s="44"/>
      <c r="L22" s="55"/>
      <c r="M22" s="44"/>
      <c r="N22" s="55"/>
      <c r="O22" s="44"/>
      <c r="P22" s="55"/>
      <c r="Q22" s="44"/>
      <c r="R22" s="55"/>
      <c r="S22" s="44"/>
      <c r="T22" s="55"/>
      <c r="U22" s="44"/>
      <c r="V22" s="55"/>
      <c r="W22" s="44"/>
      <c r="X22" s="55"/>
      <c r="Y22" s="44"/>
      <c r="Z22" s="55"/>
      <c r="AA22" s="44"/>
      <c r="AB22" s="55"/>
      <c r="AC22" s="44"/>
      <c r="AD22" s="55"/>
      <c r="AE22" s="44"/>
      <c r="AF22" s="55"/>
      <c r="AG22" s="44"/>
      <c r="AH22" s="55"/>
      <c r="AI22" s="44"/>
      <c r="AJ22" s="96">
        <f ca="1">INDIRECT("'"&amp;$T$5&amp;"月'!"&amp;$AL$2&amp;DAY($B21)+13)</f>
        <v>0</v>
      </c>
      <c r="AK22" s="96">
        <f ca="1">INDIRECT("'"&amp;$T$5&amp;"月'!"&amp;$AM$2&amp;DAY($B21)+13)</f>
        <v>0</v>
      </c>
      <c r="AL22" s="39"/>
    </row>
    <row r="23" spans="2:38" ht="18" customHeight="1">
      <c r="B23" s="150">
        <f ca="1">B21+1</f>
        <v>45755</v>
      </c>
      <c r="C23" s="152">
        <f ca="1">B23</f>
        <v>45755</v>
      </c>
      <c r="D23" s="53"/>
      <c r="E23" s="54"/>
      <c r="F23" s="53"/>
      <c r="G23" s="54"/>
      <c r="H23" s="53"/>
      <c r="I23" s="54"/>
      <c r="J23" s="53"/>
      <c r="K23" s="54"/>
      <c r="L23" s="53"/>
      <c r="M23" s="54"/>
      <c r="N23" s="53"/>
      <c r="O23" s="54"/>
      <c r="P23" s="53"/>
      <c r="Q23" s="54"/>
      <c r="R23" s="53"/>
      <c r="S23" s="54"/>
      <c r="T23" s="53"/>
      <c r="U23" s="54"/>
      <c r="V23" s="53"/>
      <c r="W23" s="54"/>
      <c r="X23" s="53"/>
      <c r="Y23" s="54"/>
      <c r="Z23" s="53"/>
      <c r="AA23" s="54"/>
      <c r="AB23" s="53"/>
      <c r="AC23" s="54"/>
      <c r="AD23" s="53"/>
      <c r="AE23" s="54"/>
      <c r="AF23" s="53"/>
      <c r="AG23" s="54"/>
      <c r="AH23" s="53"/>
      <c r="AI23" s="54"/>
      <c r="AJ23" s="95">
        <f ca="1">INDIRECT("'"&amp;$T$5&amp;"月'!"&amp;$AL$1&amp;DAY($B23)+13)</f>
        <v>0</v>
      </c>
      <c r="AK23" s="95">
        <f ca="1">INDIRECT("'"&amp;$T$5&amp;"月'!"&amp;$AM$1&amp;DAY($B23)+13)</f>
        <v>0</v>
      </c>
      <c r="AL23" s="39"/>
    </row>
    <row r="24" spans="2:38" ht="18" customHeight="1">
      <c r="B24" s="151"/>
      <c r="C24" s="153"/>
      <c r="D24" s="55"/>
      <c r="E24" s="44"/>
      <c r="F24" s="55"/>
      <c r="G24" s="44"/>
      <c r="H24" s="55"/>
      <c r="I24" s="44"/>
      <c r="J24" s="55"/>
      <c r="K24" s="44"/>
      <c r="L24" s="55"/>
      <c r="M24" s="44"/>
      <c r="N24" s="55"/>
      <c r="O24" s="44"/>
      <c r="P24" s="55"/>
      <c r="Q24" s="44"/>
      <c r="R24" s="55"/>
      <c r="S24" s="44"/>
      <c r="T24" s="55"/>
      <c r="U24" s="44"/>
      <c r="V24" s="55"/>
      <c r="W24" s="44"/>
      <c r="X24" s="55"/>
      <c r="Y24" s="44"/>
      <c r="Z24" s="55"/>
      <c r="AA24" s="44"/>
      <c r="AB24" s="55"/>
      <c r="AC24" s="44"/>
      <c r="AD24" s="55"/>
      <c r="AE24" s="44"/>
      <c r="AF24" s="55"/>
      <c r="AG24" s="44"/>
      <c r="AH24" s="55"/>
      <c r="AI24" s="44"/>
      <c r="AJ24" s="96">
        <f ca="1">INDIRECT("'"&amp;$T$5&amp;"月'!"&amp;$AL$2&amp;DAY($B23)+13)</f>
        <v>0</v>
      </c>
      <c r="AK24" s="96">
        <f ca="1">INDIRECT("'"&amp;$T$5&amp;"月'!"&amp;$AM$2&amp;DAY($B23)+13)</f>
        <v>0</v>
      </c>
      <c r="AL24" s="39"/>
    </row>
    <row r="25" spans="2:38" ht="18" customHeight="1">
      <c r="B25" s="150">
        <f ca="1">B23+1</f>
        <v>45756</v>
      </c>
      <c r="C25" s="152">
        <f ca="1">B25</f>
        <v>45756</v>
      </c>
      <c r="D25" s="53"/>
      <c r="E25" s="54"/>
      <c r="F25" s="53"/>
      <c r="G25" s="54"/>
      <c r="H25" s="53"/>
      <c r="I25" s="54"/>
      <c r="J25" s="53"/>
      <c r="K25" s="54"/>
      <c r="L25" s="53"/>
      <c r="M25" s="54"/>
      <c r="N25" s="53"/>
      <c r="O25" s="54"/>
      <c r="P25" s="53"/>
      <c r="Q25" s="54"/>
      <c r="R25" s="53"/>
      <c r="S25" s="54"/>
      <c r="T25" s="53"/>
      <c r="U25" s="54"/>
      <c r="V25" s="53"/>
      <c r="W25" s="54"/>
      <c r="X25" s="53"/>
      <c r="Y25" s="54"/>
      <c r="Z25" s="53"/>
      <c r="AA25" s="54"/>
      <c r="AB25" s="53"/>
      <c r="AC25" s="54"/>
      <c r="AD25" s="53"/>
      <c r="AE25" s="54"/>
      <c r="AF25" s="53"/>
      <c r="AG25" s="54"/>
      <c r="AH25" s="53"/>
      <c r="AI25" s="54"/>
      <c r="AJ25" s="95">
        <f ca="1">INDIRECT("'"&amp;$T$5&amp;"月'!"&amp;$AL$1&amp;DAY($B25)+13)</f>
        <v>0</v>
      </c>
      <c r="AK25" s="95">
        <f ca="1">INDIRECT("'"&amp;$T$5&amp;"月'!"&amp;$AM$1&amp;DAY($B25)+13)</f>
        <v>0</v>
      </c>
      <c r="AL25" s="39"/>
    </row>
    <row r="26" spans="2:38" ht="18" customHeight="1">
      <c r="B26" s="151"/>
      <c r="C26" s="153"/>
      <c r="D26" s="55"/>
      <c r="E26" s="44"/>
      <c r="F26" s="55"/>
      <c r="G26" s="44"/>
      <c r="H26" s="55"/>
      <c r="I26" s="44"/>
      <c r="J26" s="55"/>
      <c r="K26" s="44"/>
      <c r="L26" s="55"/>
      <c r="M26" s="44"/>
      <c r="N26" s="55"/>
      <c r="O26" s="44"/>
      <c r="P26" s="55"/>
      <c r="Q26" s="44"/>
      <c r="R26" s="55"/>
      <c r="S26" s="44"/>
      <c r="T26" s="55"/>
      <c r="U26" s="44"/>
      <c r="V26" s="55"/>
      <c r="W26" s="44"/>
      <c r="X26" s="55"/>
      <c r="Y26" s="44"/>
      <c r="Z26" s="55"/>
      <c r="AA26" s="44"/>
      <c r="AB26" s="55"/>
      <c r="AC26" s="44"/>
      <c r="AD26" s="55"/>
      <c r="AE26" s="44"/>
      <c r="AF26" s="55"/>
      <c r="AG26" s="44"/>
      <c r="AH26" s="55"/>
      <c r="AI26" s="44"/>
      <c r="AJ26" s="96">
        <f ca="1">INDIRECT("'"&amp;$T$5&amp;"月'!"&amp;$AL$2&amp;DAY($B25)+13)</f>
        <v>0</v>
      </c>
      <c r="AK26" s="96">
        <f ca="1">INDIRECT("'"&amp;$T$5&amp;"月'!"&amp;$AM$2&amp;DAY($B25)+13)</f>
        <v>0</v>
      </c>
      <c r="AL26" s="39"/>
    </row>
    <row r="27" spans="2:38" ht="18" customHeight="1">
      <c r="B27" s="150">
        <f ca="1">B25+1</f>
        <v>45757</v>
      </c>
      <c r="C27" s="152">
        <f ca="1">B27</f>
        <v>45757</v>
      </c>
      <c r="D27" s="53"/>
      <c r="E27" s="54"/>
      <c r="F27" s="53"/>
      <c r="G27" s="54"/>
      <c r="H27" s="53"/>
      <c r="I27" s="54"/>
      <c r="J27" s="53"/>
      <c r="K27" s="54"/>
      <c r="L27" s="53"/>
      <c r="M27" s="54"/>
      <c r="N27" s="53"/>
      <c r="O27" s="54"/>
      <c r="P27" s="53"/>
      <c r="Q27" s="54"/>
      <c r="R27" s="53"/>
      <c r="S27" s="54"/>
      <c r="T27" s="53"/>
      <c r="U27" s="54"/>
      <c r="V27" s="53"/>
      <c r="W27" s="54"/>
      <c r="X27" s="53"/>
      <c r="Y27" s="54"/>
      <c r="Z27" s="53"/>
      <c r="AA27" s="54"/>
      <c r="AB27" s="53"/>
      <c r="AC27" s="54"/>
      <c r="AD27" s="53"/>
      <c r="AE27" s="54"/>
      <c r="AF27" s="53"/>
      <c r="AG27" s="54"/>
      <c r="AH27" s="53"/>
      <c r="AI27" s="54"/>
      <c r="AJ27" s="95">
        <f ca="1">INDIRECT("'"&amp;$T$5&amp;"月'!"&amp;$AL$1&amp;DAY($B27)+13)</f>
        <v>0</v>
      </c>
      <c r="AK27" s="95">
        <f ca="1">INDIRECT("'"&amp;$T$5&amp;"月'!"&amp;$AM$1&amp;DAY($B27)+13)</f>
        <v>0</v>
      </c>
      <c r="AL27" s="39"/>
    </row>
    <row r="28" spans="2:38" ht="18" customHeight="1">
      <c r="B28" s="151"/>
      <c r="C28" s="153"/>
      <c r="D28" s="55"/>
      <c r="E28" s="44"/>
      <c r="F28" s="55"/>
      <c r="G28" s="44"/>
      <c r="H28" s="55"/>
      <c r="I28" s="44"/>
      <c r="J28" s="55"/>
      <c r="K28" s="44"/>
      <c r="L28" s="55"/>
      <c r="M28" s="44"/>
      <c r="N28" s="55"/>
      <c r="O28" s="44"/>
      <c r="P28" s="55"/>
      <c r="Q28" s="44"/>
      <c r="R28" s="55"/>
      <c r="S28" s="44"/>
      <c r="T28" s="55"/>
      <c r="U28" s="44"/>
      <c r="V28" s="55"/>
      <c r="W28" s="44"/>
      <c r="X28" s="55"/>
      <c r="Y28" s="44"/>
      <c r="Z28" s="55"/>
      <c r="AA28" s="44"/>
      <c r="AB28" s="55"/>
      <c r="AC28" s="44"/>
      <c r="AD28" s="55"/>
      <c r="AE28" s="44"/>
      <c r="AF28" s="55"/>
      <c r="AG28" s="44"/>
      <c r="AH28" s="55"/>
      <c r="AI28" s="44"/>
      <c r="AJ28" s="96">
        <f ca="1">INDIRECT("'"&amp;$T$5&amp;"月'!"&amp;$AL$2&amp;DAY($B27)+13)</f>
        <v>0</v>
      </c>
      <c r="AK28" s="96">
        <f ca="1">INDIRECT("'"&amp;$T$5&amp;"月'!"&amp;$AM$2&amp;DAY($B27)+13)</f>
        <v>0</v>
      </c>
      <c r="AL28" s="39"/>
    </row>
    <row r="29" spans="2:38" ht="18" customHeight="1">
      <c r="B29" s="150">
        <f ca="1">B27+1</f>
        <v>45758</v>
      </c>
      <c r="C29" s="152">
        <f ca="1">B29</f>
        <v>45758</v>
      </c>
      <c r="D29" s="53"/>
      <c r="E29" s="54"/>
      <c r="F29" s="53"/>
      <c r="G29" s="54"/>
      <c r="H29" s="53"/>
      <c r="I29" s="54"/>
      <c r="J29" s="53"/>
      <c r="K29" s="54"/>
      <c r="L29" s="53"/>
      <c r="M29" s="54"/>
      <c r="N29" s="53"/>
      <c r="O29" s="54"/>
      <c r="P29" s="53"/>
      <c r="Q29" s="54"/>
      <c r="R29" s="53"/>
      <c r="S29" s="54"/>
      <c r="T29" s="53"/>
      <c r="U29" s="54"/>
      <c r="V29" s="53"/>
      <c r="W29" s="54"/>
      <c r="X29" s="53"/>
      <c r="Y29" s="54"/>
      <c r="Z29" s="53"/>
      <c r="AA29" s="54"/>
      <c r="AB29" s="53"/>
      <c r="AC29" s="54"/>
      <c r="AD29" s="53"/>
      <c r="AE29" s="54"/>
      <c r="AF29" s="53"/>
      <c r="AG29" s="54"/>
      <c r="AH29" s="53"/>
      <c r="AI29" s="54"/>
      <c r="AJ29" s="95">
        <f ca="1">INDIRECT("'"&amp;$T$5&amp;"月'!"&amp;$AL$1&amp;DAY($B29)+13)</f>
        <v>0</v>
      </c>
      <c r="AK29" s="95">
        <f ca="1">INDIRECT("'"&amp;$T$5&amp;"月'!"&amp;$AM$1&amp;DAY($B29)+13)</f>
        <v>0</v>
      </c>
      <c r="AL29" s="39"/>
    </row>
    <row r="30" spans="2:38" ht="18" customHeight="1">
      <c r="B30" s="151"/>
      <c r="C30" s="153"/>
      <c r="D30" s="55"/>
      <c r="E30" s="44"/>
      <c r="F30" s="55"/>
      <c r="G30" s="44"/>
      <c r="H30" s="55"/>
      <c r="I30" s="44"/>
      <c r="J30" s="55"/>
      <c r="K30" s="44"/>
      <c r="L30" s="55"/>
      <c r="M30" s="44"/>
      <c r="N30" s="55"/>
      <c r="O30" s="44"/>
      <c r="P30" s="55"/>
      <c r="Q30" s="44"/>
      <c r="R30" s="55"/>
      <c r="S30" s="44"/>
      <c r="T30" s="55"/>
      <c r="U30" s="44"/>
      <c r="V30" s="55"/>
      <c r="W30" s="44"/>
      <c r="X30" s="55"/>
      <c r="Y30" s="44"/>
      <c r="Z30" s="55"/>
      <c r="AA30" s="44"/>
      <c r="AB30" s="55"/>
      <c r="AC30" s="44"/>
      <c r="AD30" s="55"/>
      <c r="AE30" s="44"/>
      <c r="AF30" s="55"/>
      <c r="AG30" s="44"/>
      <c r="AH30" s="55"/>
      <c r="AI30" s="44"/>
      <c r="AJ30" s="96">
        <f ca="1">INDIRECT("'"&amp;$T$5&amp;"月'!"&amp;$AL$2&amp;DAY($B29)+13)</f>
        <v>0</v>
      </c>
      <c r="AK30" s="96">
        <f ca="1">INDIRECT("'"&amp;$T$5&amp;"月'!"&amp;$AM$2&amp;DAY($B29)+13)</f>
        <v>0</v>
      </c>
      <c r="AL30" s="39"/>
    </row>
    <row r="31" spans="2:38" ht="18" customHeight="1">
      <c r="B31" s="150">
        <f ca="1">B29+1</f>
        <v>45759</v>
      </c>
      <c r="C31" s="152">
        <f ca="1">B31</f>
        <v>45759</v>
      </c>
      <c r="D31" s="53"/>
      <c r="E31" s="54"/>
      <c r="F31" s="53"/>
      <c r="G31" s="54"/>
      <c r="H31" s="53"/>
      <c r="I31" s="54"/>
      <c r="J31" s="53"/>
      <c r="K31" s="54"/>
      <c r="L31" s="53"/>
      <c r="M31" s="54"/>
      <c r="N31" s="53"/>
      <c r="O31" s="54"/>
      <c r="P31" s="53"/>
      <c r="Q31" s="54"/>
      <c r="R31" s="53"/>
      <c r="S31" s="54"/>
      <c r="T31" s="53"/>
      <c r="U31" s="54"/>
      <c r="V31" s="53"/>
      <c r="W31" s="54"/>
      <c r="X31" s="53"/>
      <c r="Y31" s="54"/>
      <c r="Z31" s="53"/>
      <c r="AA31" s="54"/>
      <c r="AB31" s="53"/>
      <c r="AC31" s="54"/>
      <c r="AD31" s="53"/>
      <c r="AE31" s="54"/>
      <c r="AF31" s="53"/>
      <c r="AG31" s="54"/>
      <c r="AH31" s="53"/>
      <c r="AI31" s="54"/>
      <c r="AJ31" s="95">
        <f ca="1">INDIRECT("'"&amp;$T$5&amp;"月'!"&amp;$AL$1&amp;DAY($B31)+13)</f>
        <v>0</v>
      </c>
      <c r="AK31" s="95">
        <f ca="1">INDIRECT("'"&amp;$T$5&amp;"月'!"&amp;$AM$1&amp;DAY($B31)+13)</f>
        <v>0</v>
      </c>
      <c r="AL31" s="39"/>
    </row>
    <row r="32" spans="2:38" ht="18" customHeight="1">
      <c r="B32" s="151"/>
      <c r="C32" s="153"/>
      <c r="D32" s="55"/>
      <c r="E32" s="44"/>
      <c r="F32" s="55"/>
      <c r="G32" s="44"/>
      <c r="H32" s="55"/>
      <c r="I32" s="44"/>
      <c r="J32" s="55"/>
      <c r="K32" s="44"/>
      <c r="L32" s="55"/>
      <c r="M32" s="44"/>
      <c r="N32" s="55"/>
      <c r="O32" s="44"/>
      <c r="P32" s="55"/>
      <c r="Q32" s="44"/>
      <c r="R32" s="55"/>
      <c r="S32" s="44"/>
      <c r="T32" s="55"/>
      <c r="U32" s="44"/>
      <c r="V32" s="55"/>
      <c r="W32" s="44"/>
      <c r="X32" s="55"/>
      <c r="Y32" s="44"/>
      <c r="Z32" s="55"/>
      <c r="AA32" s="44"/>
      <c r="AB32" s="55"/>
      <c r="AC32" s="44"/>
      <c r="AD32" s="55"/>
      <c r="AE32" s="44"/>
      <c r="AF32" s="55"/>
      <c r="AG32" s="44"/>
      <c r="AH32" s="55"/>
      <c r="AI32" s="44"/>
      <c r="AJ32" s="96">
        <f ca="1">INDIRECT("'"&amp;$T$5&amp;"月'!"&amp;$AL$2&amp;DAY($B31)+13)</f>
        <v>0</v>
      </c>
      <c r="AK32" s="96">
        <f ca="1">INDIRECT("'"&amp;$T$5&amp;"月'!"&amp;$AM$2&amp;DAY($B31)+13)</f>
        <v>0</v>
      </c>
      <c r="AL32" s="39"/>
    </row>
    <row r="33" spans="2:38" ht="18" customHeight="1">
      <c r="B33" s="150">
        <f ca="1">B31+1</f>
        <v>45760</v>
      </c>
      <c r="C33" s="152">
        <f ca="1">B33</f>
        <v>45760</v>
      </c>
      <c r="D33" s="53"/>
      <c r="E33" s="54"/>
      <c r="F33" s="53"/>
      <c r="G33" s="54"/>
      <c r="H33" s="53"/>
      <c r="I33" s="54"/>
      <c r="J33" s="53"/>
      <c r="K33" s="54"/>
      <c r="L33" s="53"/>
      <c r="M33" s="54"/>
      <c r="N33" s="53"/>
      <c r="O33" s="54"/>
      <c r="P33" s="53"/>
      <c r="Q33" s="54"/>
      <c r="R33" s="53"/>
      <c r="S33" s="54"/>
      <c r="T33" s="53"/>
      <c r="U33" s="54"/>
      <c r="V33" s="53"/>
      <c r="W33" s="54"/>
      <c r="X33" s="53"/>
      <c r="Y33" s="54"/>
      <c r="Z33" s="53"/>
      <c r="AA33" s="54"/>
      <c r="AB33" s="53"/>
      <c r="AC33" s="54"/>
      <c r="AD33" s="53"/>
      <c r="AE33" s="54"/>
      <c r="AF33" s="53"/>
      <c r="AG33" s="54"/>
      <c r="AH33" s="53"/>
      <c r="AI33" s="54"/>
      <c r="AJ33" s="95">
        <f ca="1">INDIRECT("'"&amp;$T$5&amp;"月'!"&amp;$AL$1&amp;DAY($B33)+13)</f>
        <v>0</v>
      </c>
      <c r="AK33" s="95">
        <f ca="1">INDIRECT("'"&amp;$T$5&amp;"月'!"&amp;$AM$1&amp;DAY($B33)+13)</f>
        <v>0</v>
      </c>
      <c r="AL33" s="39"/>
    </row>
    <row r="34" spans="2:38" ht="18" customHeight="1">
      <c r="B34" s="151"/>
      <c r="C34" s="153"/>
      <c r="D34" s="55"/>
      <c r="E34" s="44"/>
      <c r="F34" s="55"/>
      <c r="G34" s="44"/>
      <c r="H34" s="55"/>
      <c r="I34" s="44"/>
      <c r="J34" s="55"/>
      <c r="K34" s="44"/>
      <c r="L34" s="55"/>
      <c r="M34" s="44"/>
      <c r="N34" s="55"/>
      <c r="O34" s="44"/>
      <c r="P34" s="55"/>
      <c r="Q34" s="44"/>
      <c r="R34" s="55"/>
      <c r="S34" s="44"/>
      <c r="T34" s="55"/>
      <c r="U34" s="44"/>
      <c r="V34" s="55"/>
      <c r="W34" s="44"/>
      <c r="X34" s="55"/>
      <c r="Y34" s="44"/>
      <c r="Z34" s="55"/>
      <c r="AA34" s="44"/>
      <c r="AB34" s="55"/>
      <c r="AC34" s="44"/>
      <c r="AD34" s="55"/>
      <c r="AE34" s="44"/>
      <c r="AF34" s="55"/>
      <c r="AG34" s="44"/>
      <c r="AH34" s="55"/>
      <c r="AI34" s="44"/>
      <c r="AJ34" s="96">
        <f ca="1">INDIRECT("'"&amp;$T$5&amp;"月'!"&amp;$AL$2&amp;DAY($B33)+13)</f>
        <v>0</v>
      </c>
      <c r="AK34" s="96">
        <f ca="1">INDIRECT("'"&amp;$T$5&amp;"月'!"&amp;$AM$2&amp;DAY($B33)+13)</f>
        <v>0</v>
      </c>
      <c r="AL34" s="39"/>
    </row>
    <row r="35" spans="2:38" ht="18" customHeight="1">
      <c r="B35" s="150">
        <f ca="1">B33+1</f>
        <v>45761</v>
      </c>
      <c r="C35" s="152">
        <f ca="1">B35</f>
        <v>45761</v>
      </c>
      <c r="D35" s="53"/>
      <c r="E35" s="54"/>
      <c r="F35" s="53"/>
      <c r="G35" s="54"/>
      <c r="H35" s="53"/>
      <c r="I35" s="54"/>
      <c r="J35" s="53"/>
      <c r="K35" s="54"/>
      <c r="L35" s="53"/>
      <c r="M35" s="54"/>
      <c r="N35" s="53"/>
      <c r="O35" s="54"/>
      <c r="P35" s="53"/>
      <c r="Q35" s="54"/>
      <c r="R35" s="53"/>
      <c r="S35" s="54"/>
      <c r="T35" s="53"/>
      <c r="U35" s="54"/>
      <c r="V35" s="53"/>
      <c r="W35" s="54"/>
      <c r="X35" s="53"/>
      <c r="Y35" s="54"/>
      <c r="Z35" s="53"/>
      <c r="AA35" s="54"/>
      <c r="AB35" s="53"/>
      <c r="AC35" s="54"/>
      <c r="AD35" s="53"/>
      <c r="AE35" s="54"/>
      <c r="AF35" s="53"/>
      <c r="AG35" s="54"/>
      <c r="AH35" s="53"/>
      <c r="AI35" s="54"/>
      <c r="AJ35" s="95">
        <f ca="1">INDIRECT("'"&amp;$T$5&amp;"月'!"&amp;$AL$1&amp;DAY($B35)+13)</f>
        <v>0</v>
      </c>
      <c r="AK35" s="95">
        <f ca="1">INDIRECT("'"&amp;$T$5&amp;"月'!"&amp;$AM$1&amp;DAY($B35)+13)</f>
        <v>0</v>
      </c>
      <c r="AL35" s="39"/>
    </row>
    <row r="36" spans="2:38" ht="18" customHeight="1">
      <c r="B36" s="151"/>
      <c r="C36" s="153"/>
      <c r="D36" s="55"/>
      <c r="E36" s="44"/>
      <c r="F36" s="55"/>
      <c r="G36" s="44"/>
      <c r="H36" s="55"/>
      <c r="I36" s="44"/>
      <c r="J36" s="55"/>
      <c r="K36" s="44"/>
      <c r="L36" s="55"/>
      <c r="M36" s="44"/>
      <c r="N36" s="55"/>
      <c r="O36" s="44"/>
      <c r="P36" s="55"/>
      <c r="Q36" s="44"/>
      <c r="R36" s="55"/>
      <c r="S36" s="44"/>
      <c r="T36" s="55"/>
      <c r="U36" s="44"/>
      <c r="V36" s="55"/>
      <c r="W36" s="44"/>
      <c r="X36" s="55"/>
      <c r="Y36" s="44"/>
      <c r="Z36" s="55"/>
      <c r="AA36" s="44"/>
      <c r="AB36" s="55"/>
      <c r="AC36" s="44"/>
      <c r="AD36" s="55"/>
      <c r="AE36" s="44"/>
      <c r="AF36" s="55"/>
      <c r="AG36" s="44"/>
      <c r="AH36" s="55"/>
      <c r="AI36" s="44"/>
      <c r="AJ36" s="96">
        <f ca="1">INDIRECT("'"&amp;$T$5&amp;"月'!"&amp;$AL$2&amp;DAY($B35)+13)</f>
        <v>0</v>
      </c>
      <c r="AK36" s="96">
        <f ca="1">INDIRECT("'"&amp;$T$5&amp;"月'!"&amp;$AM$2&amp;DAY($B35)+13)</f>
        <v>0</v>
      </c>
      <c r="AL36" s="39"/>
    </row>
    <row r="37" spans="2:38" ht="18" customHeight="1">
      <c r="B37" s="150">
        <f ca="1">B35+1</f>
        <v>45762</v>
      </c>
      <c r="C37" s="152">
        <f ca="1">B37</f>
        <v>45762</v>
      </c>
      <c r="D37" s="53"/>
      <c r="E37" s="54"/>
      <c r="F37" s="53"/>
      <c r="G37" s="54"/>
      <c r="H37" s="53"/>
      <c r="I37" s="54"/>
      <c r="J37" s="53"/>
      <c r="K37" s="54"/>
      <c r="L37" s="53"/>
      <c r="M37" s="54"/>
      <c r="N37" s="53"/>
      <c r="O37" s="54"/>
      <c r="P37" s="53"/>
      <c r="Q37" s="54"/>
      <c r="R37" s="53"/>
      <c r="S37" s="54"/>
      <c r="T37" s="53"/>
      <c r="U37" s="54"/>
      <c r="V37" s="53"/>
      <c r="W37" s="54"/>
      <c r="X37" s="53"/>
      <c r="Y37" s="54"/>
      <c r="Z37" s="53"/>
      <c r="AA37" s="54"/>
      <c r="AB37" s="53"/>
      <c r="AC37" s="54"/>
      <c r="AD37" s="53"/>
      <c r="AE37" s="54"/>
      <c r="AF37" s="53"/>
      <c r="AG37" s="54"/>
      <c r="AH37" s="53"/>
      <c r="AI37" s="54"/>
      <c r="AJ37" s="95">
        <f ca="1">INDIRECT("'"&amp;$T$5&amp;"月'!"&amp;$AL$1&amp;DAY($B37)+13)</f>
        <v>0</v>
      </c>
      <c r="AK37" s="95">
        <f ca="1">INDIRECT("'"&amp;$T$5&amp;"月'!"&amp;$AM$1&amp;DAY($B37)+13)</f>
        <v>0</v>
      </c>
      <c r="AL37" s="39"/>
    </row>
    <row r="38" spans="2:38" ht="18" customHeight="1">
      <c r="B38" s="151"/>
      <c r="C38" s="153"/>
      <c r="D38" s="55"/>
      <c r="E38" s="44"/>
      <c r="F38" s="55"/>
      <c r="G38" s="44"/>
      <c r="H38" s="55"/>
      <c r="I38" s="44"/>
      <c r="J38" s="55"/>
      <c r="K38" s="44"/>
      <c r="L38" s="55"/>
      <c r="M38" s="44"/>
      <c r="N38" s="55"/>
      <c r="O38" s="44"/>
      <c r="P38" s="55"/>
      <c r="Q38" s="44"/>
      <c r="R38" s="55"/>
      <c r="S38" s="44"/>
      <c r="T38" s="55"/>
      <c r="U38" s="44"/>
      <c r="V38" s="55"/>
      <c r="W38" s="44"/>
      <c r="X38" s="55"/>
      <c r="Y38" s="44"/>
      <c r="Z38" s="55"/>
      <c r="AA38" s="44"/>
      <c r="AB38" s="55"/>
      <c r="AC38" s="44"/>
      <c r="AD38" s="55"/>
      <c r="AE38" s="44"/>
      <c r="AF38" s="55"/>
      <c r="AG38" s="44"/>
      <c r="AH38" s="55"/>
      <c r="AI38" s="44"/>
      <c r="AJ38" s="96">
        <f ca="1">INDIRECT("'"&amp;$T$5&amp;"月'!"&amp;$AL$2&amp;DAY($B37)+13)</f>
        <v>0</v>
      </c>
      <c r="AK38" s="96">
        <f ca="1">INDIRECT("'"&amp;$T$5&amp;"月'!"&amp;$AM$2&amp;DAY($B37)+13)</f>
        <v>0</v>
      </c>
      <c r="AL38" s="39"/>
    </row>
    <row r="39" spans="2:38" ht="18" customHeight="1">
      <c r="B39" s="150">
        <f ca="1">B37+1</f>
        <v>45763</v>
      </c>
      <c r="C39" s="152">
        <f ca="1">B39</f>
        <v>45763</v>
      </c>
      <c r="D39" s="53"/>
      <c r="E39" s="54"/>
      <c r="F39" s="53"/>
      <c r="G39" s="54"/>
      <c r="H39" s="53"/>
      <c r="I39" s="54"/>
      <c r="J39" s="53"/>
      <c r="K39" s="54"/>
      <c r="L39" s="53"/>
      <c r="M39" s="54"/>
      <c r="N39" s="53"/>
      <c r="O39" s="54"/>
      <c r="P39" s="53"/>
      <c r="Q39" s="54"/>
      <c r="R39" s="53"/>
      <c r="S39" s="54"/>
      <c r="T39" s="53"/>
      <c r="U39" s="54"/>
      <c r="V39" s="53"/>
      <c r="W39" s="54"/>
      <c r="X39" s="53"/>
      <c r="Y39" s="54"/>
      <c r="Z39" s="53"/>
      <c r="AA39" s="54"/>
      <c r="AB39" s="53"/>
      <c r="AC39" s="54"/>
      <c r="AD39" s="53"/>
      <c r="AE39" s="54"/>
      <c r="AF39" s="53"/>
      <c r="AG39" s="54"/>
      <c r="AH39" s="53"/>
      <c r="AI39" s="54"/>
      <c r="AJ39" s="95">
        <f ca="1">INDIRECT("'"&amp;$T$5&amp;"月'!"&amp;$AL$1&amp;DAY($B39)+13)</f>
        <v>0</v>
      </c>
      <c r="AK39" s="95">
        <f ca="1">INDIRECT("'"&amp;$T$5&amp;"月'!"&amp;$AM$1&amp;DAY($B39)+13)</f>
        <v>0</v>
      </c>
      <c r="AL39" s="39"/>
    </row>
    <row r="40" spans="2:38" ht="18" customHeight="1">
      <c r="B40" s="151"/>
      <c r="C40" s="153"/>
      <c r="D40" s="55"/>
      <c r="E40" s="44"/>
      <c r="F40" s="55"/>
      <c r="G40" s="44"/>
      <c r="H40" s="55"/>
      <c r="I40" s="44"/>
      <c r="J40" s="55"/>
      <c r="K40" s="44"/>
      <c r="L40" s="55"/>
      <c r="M40" s="44"/>
      <c r="N40" s="55"/>
      <c r="O40" s="44"/>
      <c r="P40" s="55"/>
      <c r="Q40" s="44"/>
      <c r="R40" s="55"/>
      <c r="S40" s="44"/>
      <c r="T40" s="55"/>
      <c r="U40" s="44"/>
      <c r="V40" s="55"/>
      <c r="W40" s="44"/>
      <c r="X40" s="55"/>
      <c r="Y40" s="44"/>
      <c r="Z40" s="55"/>
      <c r="AA40" s="44"/>
      <c r="AB40" s="55"/>
      <c r="AC40" s="44"/>
      <c r="AD40" s="55"/>
      <c r="AE40" s="44"/>
      <c r="AF40" s="55"/>
      <c r="AG40" s="44"/>
      <c r="AH40" s="55"/>
      <c r="AI40" s="44"/>
      <c r="AJ40" s="96">
        <f ca="1">INDIRECT("'"&amp;$T$5&amp;"月'!"&amp;$AL$2&amp;DAY($B39)+13)</f>
        <v>0</v>
      </c>
      <c r="AK40" s="96">
        <f ca="1">INDIRECT("'"&amp;$T$5&amp;"月'!"&amp;$AM$2&amp;DAY($B39)+13)</f>
        <v>0</v>
      </c>
      <c r="AL40" s="39"/>
    </row>
    <row r="41" spans="2:38" ht="18" customHeight="1">
      <c r="B41" s="150">
        <f ca="1">B39+1</f>
        <v>45764</v>
      </c>
      <c r="C41" s="152">
        <f ca="1">B41</f>
        <v>45764</v>
      </c>
      <c r="D41" s="53"/>
      <c r="E41" s="54"/>
      <c r="F41" s="53"/>
      <c r="G41" s="54"/>
      <c r="H41" s="53"/>
      <c r="I41" s="54"/>
      <c r="J41" s="53"/>
      <c r="K41" s="54"/>
      <c r="L41" s="53"/>
      <c r="M41" s="54"/>
      <c r="N41" s="53"/>
      <c r="O41" s="54"/>
      <c r="P41" s="53"/>
      <c r="Q41" s="54"/>
      <c r="R41" s="53"/>
      <c r="S41" s="54"/>
      <c r="T41" s="53"/>
      <c r="U41" s="54"/>
      <c r="V41" s="53"/>
      <c r="W41" s="54"/>
      <c r="X41" s="53"/>
      <c r="Y41" s="54"/>
      <c r="Z41" s="53"/>
      <c r="AA41" s="54"/>
      <c r="AB41" s="53"/>
      <c r="AC41" s="54"/>
      <c r="AD41" s="53"/>
      <c r="AE41" s="54"/>
      <c r="AF41" s="53"/>
      <c r="AG41" s="54"/>
      <c r="AH41" s="53"/>
      <c r="AI41" s="54"/>
      <c r="AJ41" s="95">
        <f ca="1">INDIRECT("'"&amp;$T$5&amp;"月'!"&amp;$AL$1&amp;DAY($B41)+13)</f>
        <v>0</v>
      </c>
      <c r="AK41" s="95">
        <f ca="1">INDIRECT("'"&amp;$T$5&amp;"月'!"&amp;$AM$1&amp;DAY($B41)+13)</f>
        <v>0</v>
      </c>
      <c r="AL41" s="39"/>
    </row>
    <row r="42" spans="2:38" ht="18" customHeight="1">
      <c r="B42" s="151"/>
      <c r="C42" s="153"/>
      <c r="D42" s="55"/>
      <c r="E42" s="44"/>
      <c r="F42" s="55"/>
      <c r="G42" s="44"/>
      <c r="H42" s="55"/>
      <c r="I42" s="44"/>
      <c r="J42" s="55"/>
      <c r="K42" s="44"/>
      <c r="L42" s="55"/>
      <c r="M42" s="44"/>
      <c r="N42" s="55"/>
      <c r="O42" s="44"/>
      <c r="P42" s="55"/>
      <c r="Q42" s="44"/>
      <c r="R42" s="55"/>
      <c r="S42" s="44"/>
      <c r="T42" s="55"/>
      <c r="U42" s="44"/>
      <c r="V42" s="55"/>
      <c r="W42" s="44"/>
      <c r="X42" s="55"/>
      <c r="Y42" s="44"/>
      <c r="Z42" s="55"/>
      <c r="AA42" s="44"/>
      <c r="AB42" s="55"/>
      <c r="AC42" s="44"/>
      <c r="AD42" s="55"/>
      <c r="AE42" s="44"/>
      <c r="AF42" s="55"/>
      <c r="AG42" s="44"/>
      <c r="AH42" s="55"/>
      <c r="AI42" s="44"/>
      <c r="AJ42" s="96">
        <f ca="1">INDIRECT("'"&amp;$T$5&amp;"月'!"&amp;$AL$2&amp;DAY($B41)+13)</f>
        <v>0</v>
      </c>
      <c r="AK42" s="96">
        <f ca="1">INDIRECT("'"&amp;$T$5&amp;"月'!"&amp;$AM$2&amp;DAY($B41)+13)</f>
        <v>0</v>
      </c>
      <c r="AL42" s="39"/>
    </row>
    <row r="43" spans="2:38" ht="18" customHeight="1">
      <c r="B43" s="150">
        <f ca="1">B41+1</f>
        <v>45765</v>
      </c>
      <c r="C43" s="152">
        <f ca="1">B43</f>
        <v>45765</v>
      </c>
      <c r="D43" s="53"/>
      <c r="E43" s="54"/>
      <c r="F43" s="53"/>
      <c r="G43" s="54"/>
      <c r="H43" s="53"/>
      <c r="I43" s="54"/>
      <c r="J43" s="53"/>
      <c r="K43" s="54"/>
      <c r="L43" s="53"/>
      <c r="M43" s="54"/>
      <c r="N43" s="53"/>
      <c r="O43" s="54"/>
      <c r="P43" s="53"/>
      <c r="Q43" s="54"/>
      <c r="R43" s="53"/>
      <c r="S43" s="54"/>
      <c r="T43" s="53"/>
      <c r="U43" s="54"/>
      <c r="V43" s="53"/>
      <c r="W43" s="54"/>
      <c r="X43" s="53"/>
      <c r="Y43" s="54"/>
      <c r="Z43" s="53"/>
      <c r="AA43" s="54"/>
      <c r="AB43" s="53"/>
      <c r="AC43" s="54"/>
      <c r="AD43" s="53"/>
      <c r="AE43" s="54"/>
      <c r="AF43" s="53"/>
      <c r="AG43" s="54"/>
      <c r="AH43" s="53"/>
      <c r="AI43" s="54"/>
      <c r="AJ43" s="95">
        <f ca="1">INDIRECT("'"&amp;$T$5&amp;"月'!"&amp;$AL$1&amp;DAY($B43)+13)</f>
        <v>0</v>
      </c>
      <c r="AK43" s="95">
        <f ca="1">INDIRECT("'"&amp;$T$5&amp;"月'!"&amp;$AM$1&amp;DAY($B43)+13)</f>
        <v>0</v>
      </c>
      <c r="AL43" s="39"/>
    </row>
    <row r="44" spans="2:38" ht="18" customHeight="1">
      <c r="B44" s="151"/>
      <c r="C44" s="153"/>
      <c r="D44" s="55"/>
      <c r="E44" s="44"/>
      <c r="F44" s="55"/>
      <c r="G44" s="44"/>
      <c r="H44" s="55"/>
      <c r="I44" s="44"/>
      <c r="J44" s="55"/>
      <c r="K44" s="44"/>
      <c r="L44" s="55"/>
      <c r="M44" s="44"/>
      <c r="N44" s="55"/>
      <c r="O44" s="44"/>
      <c r="P44" s="55"/>
      <c r="Q44" s="44"/>
      <c r="R44" s="55"/>
      <c r="S44" s="44"/>
      <c r="T44" s="55"/>
      <c r="U44" s="44"/>
      <c r="V44" s="55"/>
      <c r="W44" s="44"/>
      <c r="X44" s="55"/>
      <c r="Y44" s="44"/>
      <c r="Z44" s="55"/>
      <c r="AA44" s="44"/>
      <c r="AB44" s="55"/>
      <c r="AC44" s="44"/>
      <c r="AD44" s="55"/>
      <c r="AE44" s="44"/>
      <c r="AF44" s="55"/>
      <c r="AG44" s="44"/>
      <c r="AH44" s="55"/>
      <c r="AI44" s="44"/>
      <c r="AJ44" s="96">
        <f ca="1">INDIRECT("'"&amp;$T$5&amp;"月'!"&amp;$AL$2&amp;DAY($B43)+13)</f>
        <v>0</v>
      </c>
      <c r="AK44" s="96">
        <f ca="1">INDIRECT("'"&amp;$T$5&amp;"月'!"&amp;$AM$2&amp;DAY($B43)+13)</f>
        <v>0</v>
      </c>
      <c r="AL44" s="39"/>
    </row>
    <row r="45" spans="2:38" ht="18" customHeight="1">
      <c r="B45" s="150">
        <f ca="1">B43+1</f>
        <v>45766</v>
      </c>
      <c r="C45" s="152">
        <f ca="1">B45</f>
        <v>45766</v>
      </c>
      <c r="D45" s="53"/>
      <c r="E45" s="54"/>
      <c r="F45" s="53"/>
      <c r="G45" s="54"/>
      <c r="H45" s="53"/>
      <c r="I45" s="54"/>
      <c r="J45" s="53"/>
      <c r="K45" s="54"/>
      <c r="L45" s="53"/>
      <c r="M45" s="54"/>
      <c r="N45" s="53"/>
      <c r="O45" s="54"/>
      <c r="P45" s="53"/>
      <c r="Q45" s="54"/>
      <c r="R45" s="53"/>
      <c r="S45" s="54"/>
      <c r="T45" s="53"/>
      <c r="U45" s="54"/>
      <c r="V45" s="53"/>
      <c r="W45" s="54"/>
      <c r="X45" s="53"/>
      <c r="Y45" s="54"/>
      <c r="Z45" s="53"/>
      <c r="AA45" s="54"/>
      <c r="AB45" s="53"/>
      <c r="AC45" s="54"/>
      <c r="AD45" s="53"/>
      <c r="AE45" s="54"/>
      <c r="AF45" s="53"/>
      <c r="AG45" s="54"/>
      <c r="AH45" s="53"/>
      <c r="AI45" s="54"/>
      <c r="AJ45" s="95">
        <f ca="1">INDIRECT("'"&amp;$T$5&amp;"月'!"&amp;$AL$1&amp;DAY($B45)+13)</f>
        <v>0</v>
      </c>
      <c r="AK45" s="95">
        <f ca="1">INDIRECT("'"&amp;$T$5&amp;"月'!"&amp;$AM$1&amp;DAY($B45)+13)</f>
        <v>0</v>
      </c>
      <c r="AL45" s="39"/>
    </row>
    <row r="46" spans="2:38" ht="18" customHeight="1">
      <c r="B46" s="151"/>
      <c r="C46" s="153"/>
      <c r="D46" s="55"/>
      <c r="E46" s="44"/>
      <c r="F46" s="55"/>
      <c r="G46" s="44"/>
      <c r="H46" s="55"/>
      <c r="I46" s="44"/>
      <c r="J46" s="55"/>
      <c r="K46" s="44"/>
      <c r="L46" s="55"/>
      <c r="M46" s="44"/>
      <c r="N46" s="55"/>
      <c r="O46" s="44"/>
      <c r="P46" s="55"/>
      <c r="Q46" s="44"/>
      <c r="R46" s="55"/>
      <c r="S46" s="44"/>
      <c r="T46" s="55"/>
      <c r="U46" s="44"/>
      <c r="V46" s="55"/>
      <c r="W46" s="44"/>
      <c r="X46" s="55"/>
      <c r="Y46" s="44"/>
      <c r="Z46" s="55"/>
      <c r="AA46" s="44"/>
      <c r="AB46" s="55"/>
      <c r="AC46" s="44"/>
      <c r="AD46" s="55"/>
      <c r="AE46" s="44"/>
      <c r="AF46" s="55"/>
      <c r="AG46" s="44"/>
      <c r="AH46" s="55"/>
      <c r="AI46" s="44"/>
      <c r="AJ46" s="96">
        <f ca="1">INDIRECT("'"&amp;$T$5&amp;"月'!"&amp;$AL$2&amp;DAY($B45)+13)</f>
        <v>0</v>
      </c>
      <c r="AK46" s="96">
        <f ca="1">INDIRECT("'"&amp;$T$5&amp;"月'!"&amp;$AM$2&amp;DAY($B45)+13)</f>
        <v>0</v>
      </c>
      <c r="AL46" s="39"/>
    </row>
    <row r="47" spans="2:38" ht="18" customHeight="1">
      <c r="B47" s="150">
        <f ca="1">B45+1</f>
        <v>45767</v>
      </c>
      <c r="C47" s="152">
        <f ca="1">B47</f>
        <v>45767</v>
      </c>
      <c r="D47" s="53"/>
      <c r="E47" s="54"/>
      <c r="F47" s="53"/>
      <c r="G47" s="54"/>
      <c r="H47" s="53"/>
      <c r="I47" s="54"/>
      <c r="J47" s="53"/>
      <c r="K47" s="54"/>
      <c r="L47" s="53"/>
      <c r="M47" s="54"/>
      <c r="N47" s="53"/>
      <c r="O47" s="54"/>
      <c r="P47" s="53"/>
      <c r="Q47" s="54"/>
      <c r="R47" s="53"/>
      <c r="S47" s="54"/>
      <c r="T47" s="53"/>
      <c r="U47" s="54"/>
      <c r="V47" s="53"/>
      <c r="W47" s="54"/>
      <c r="X47" s="53"/>
      <c r="Y47" s="54"/>
      <c r="Z47" s="53"/>
      <c r="AA47" s="54"/>
      <c r="AB47" s="53"/>
      <c r="AC47" s="54"/>
      <c r="AD47" s="53"/>
      <c r="AE47" s="54"/>
      <c r="AF47" s="53"/>
      <c r="AG47" s="54"/>
      <c r="AH47" s="53"/>
      <c r="AI47" s="54"/>
      <c r="AJ47" s="95">
        <f ca="1">INDIRECT("'"&amp;$T$5&amp;"月'!"&amp;$AL$1&amp;DAY($B47)+13)</f>
        <v>0</v>
      </c>
      <c r="AK47" s="95">
        <f ca="1">INDIRECT("'"&amp;$T$5&amp;"月'!"&amp;$AM$1&amp;DAY($B47)+13)</f>
        <v>0</v>
      </c>
      <c r="AL47" s="39"/>
    </row>
    <row r="48" spans="2:38" ht="18" customHeight="1">
      <c r="B48" s="151"/>
      <c r="C48" s="153"/>
      <c r="D48" s="55"/>
      <c r="E48" s="44"/>
      <c r="F48" s="55"/>
      <c r="G48" s="44"/>
      <c r="H48" s="55"/>
      <c r="I48" s="44"/>
      <c r="J48" s="55"/>
      <c r="K48" s="44"/>
      <c r="L48" s="55"/>
      <c r="M48" s="44"/>
      <c r="N48" s="55"/>
      <c r="O48" s="44"/>
      <c r="P48" s="55"/>
      <c r="Q48" s="44"/>
      <c r="R48" s="55"/>
      <c r="S48" s="44"/>
      <c r="T48" s="55"/>
      <c r="U48" s="44"/>
      <c r="V48" s="55"/>
      <c r="W48" s="44"/>
      <c r="X48" s="55"/>
      <c r="Y48" s="44"/>
      <c r="Z48" s="55"/>
      <c r="AA48" s="44"/>
      <c r="AB48" s="55"/>
      <c r="AC48" s="44"/>
      <c r="AD48" s="55"/>
      <c r="AE48" s="44"/>
      <c r="AF48" s="55"/>
      <c r="AG48" s="44"/>
      <c r="AH48" s="55"/>
      <c r="AI48" s="44"/>
      <c r="AJ48" s="96">
        <f ca="1">INDIRECT("'"&amp;$T$5&amp;"月'!"&amp;$AL$2&amp;DAY($B47)+13)</f>
        <v>0</v>
      </c>
      <c r="AK48" s="96">
        <f ca="1">INDIRECT("'"&amp;$T$5&amp;"月'!"&amp;$AM$2&amp;DAY($B47)+13)</f>
        <v>0</v>
      </c>
      <c r="AL48" s="39"/>
    </row>
    <row r="49" spans="2:38" ht="18" customHeight="1">
      <c r="B49" s="150">
        <f ca="1">B47+1</f>
        <v>45768</v>
      </c>
      <c r="C49" s="152">
        <f ca="1">B49</f>
        <v>45768</v>
      </c>
      <c r="D49" s="53"/>
      <c r="E49" s="54"/>
      <c r="F49" s="53"/>
      <c r="G49" s="54"/>
      <c r="H49" s="53"/>
      <c r="I49" s="54"/>
      <c r="J49" s="53"/>
      <c r="K49" s="54"/>
      <c r="L49" s="53"/>
      <c r="M49" s="54"/>
      <c r="N49" s="53"/>
      <c r="O49" s="54"/>
      <c r="P49" s="53"/>
      <c r="Q49" s="54"/>
      <c r="R49" s="53"/>
      <c r="S49" s="54"/>
      <c r="T49" s="53"/>
      <c r="U49" s="54"/>
      <c r="V49" s="53"/>
      <c r="W49" s="54"/>
      <c r="X49" s="53"/>
      <c r="Y49" s="54"/>
      <c r="Z49" s="53"/>
      <c r="AA49" s="54"/>
      <c r="AB49" s="53"/>
      <c r="AC49" s="54"/>
      <c r="AD49" s="53"/>
      <c r="AE49" s="54"/>
      <c r="AF49" s="53"/>
      <c r="AG49" s="54"/>
      <c r="AH49" s="53"/>
      <c r="AI49" s="54"/>
      <c r="AJ49" s="95">
        <f ca="1">INDIRECT("'"&amp;$T$5&amp;"月'!"&amp;$AL$1&amp;DAY($B49)+13)</f>
        <v>0</v>
      </c>
      <c r="AK49" s="95">
        <f ca="1">INDIRECT("'"&amp;$T$5&amp;"月'!"&amp;$AM$1&amp;DAY($B49)+13)</f>
        <v>0</v>
      </c>
      <c r="AL49" s="39"/>
    </row>
    <row r="50" spans="2:38" ht="18" customHeight="1">
      <c r="B50" s="151"/>
      <c r="C50" s="153"/>
      <c r="D50" s="55"/>
      <c r="E50" s="44"/>
      <c r="F50" s="55"/>
      <c r="G50" s="44"/>
      <c r="H50" s="55"/>
      <c r="I50" s="44"/>
      <c r="J50" s="55"/>
      <c r="K50" s="44"/>
      <c r="L50" s="55"/>
      <c r="M50" s="44"/>
      <c r="N50" s="55"/>
      <c r="O50" s="44"/>
      <c r="P50" s="55"/>
      <c r="Q50" s="44"/>
      <c r="R50" s="55"/>
      <c r="S50" s="44"/>
      <c r="T50" s="55"/>
      <c r="U50" s="44"/>
      <c r="V50" s="55"/>
      <c r="W50" s="44"/>
      <c r="X50" s="55"/>
      <c r="Y50" s="44"/>
      <c r="Z50" s="55"/>
      <c r="AA50" s="44"/>
      <c r="AB50" s="55"/>
      <c r="AC50" s="44"/>
      <c r="AD50" s="55"/>
      <c r="AE50" s="44"/>
      <c r="AF50" s="55"/>
      <c r="AG50" s="44"/>
      <c r="AH50" s="55"/>
      <c r="AI50" s="44"/>
      <c r="AJ50" s="96">
        <f ca="1">INDIRECT("'"&amp;$T$5&amp;"月'!"&amp;$AL$2&amp;DAY($B49)+13)</f>
        <v>0</v>
      </c>
      <c r="AK50" s="96">
        <f ca="1">INDIRECT("'"&amp;$T$5&amp;"月'!"&amp;$AM$2&amp;DAY($B49)+13)</f>
        <v>0</v>
      </c>
      <c r="AL50" s="39"/>
    </row>
    <row r="51" spans="2:38" ht="18" customHeight="1">
      <c r="B51" s="150">
        <f ca="1">B49+1</f>
        <v>45769</v>
      </c>
      <c r="C51" s="152">
        <f ca="1">B51</f>
        <v>45769</v>
      </c>
      <c r="D51" s="53"/>
      <c r="E51" s="54"/>
      <c r="F51" s="53"/>
      <c r="G51" s="54"/>
      <c r="H51" s="53"/>
      <c r="I51" s="54"/>
      <c r="J51" s="53"/>
      <c r="K51" s="54"/>
      <c r="L51" s="53"/>
      <c r="M51" s="54"/>
      <c r="N51" s="53"/>
      <c r="O51" s="54"/>
      <c r="P51" s="53"/>
      <c r="Q51" s="54"/>
      <c r="R51" s="53"/>
      <c r="S51" s="54"/>
      <c r="T51" s="53"/>
      <c r="U51" s="54"/>
      <c r="V51" s="53"/>
      <c r="W51" s="54"/>
      <c r="X51" s="53"/>
      <c r="Y51" s="54"/>
      <c r="Z51" s="53"/>
      <c r="AA51" s="54"/>
      <c r="AB51" s="53"/>
      <c r="AC51" s="54"/>
      <c r="AD51" s="53"/>
      <c r="AE51" s="54"/>
      <c r="AF51" s="53"/>
      <c r="AG51" s="54"/>
      <c r="AH51" s="53"/>
      <c r="AI51" s="54"/>
      <c r="AJ51" s="95">
        <f ca="1">INDIRECT("'"&amp;$T$5&amp;"月'!"&amp;$AL$1&amp;DAY($B51)+13)</f>
        <v>0</v>
      </c>
      <c r="AK51" s="95">
        <f ca="1">INDIRECT("'"&amp;$T$5&amp;"月'!"&amp;$AM$1&amp;DAY($B51)+13)</f>
        <v>0</v>
      </c>
      <c r="AL51" s="39"/>
    </row>
    <row r="52" spans="2:38" ht="18" customHeight="1">
      <c r="B52" s="151"/>
      <c r="C52" s="153"/>
      <c r="D52" s="55"/>
      <c r="E52" s="44"/>
      <c r="F52" s="55"/>
      <c r="G52" s="44"/>
      <c r="H52" s="55"/>
      <c r="I52" s="44"/>
      <c r="J52" s="55"/>
      <c r="K52" s="44"/>
      <c r="L52" s="55"/>
      <c r="M52" s="44"/>
      <c r="N52" s="55"/>
      <c r="O52" s="44"/>
      <c r="P52" s="55"/>
      <c r="Q52" s="44"/>
      <c r="R52" s="55"/>
      <c r="S52" s="44"/>
      <c r="T52" s="55"/>
      <c r="U52" s="44"/>
      <c r="V52" s="55"/>
      <c r="W52" s="44"/>
      <c r="X52" s="55"/>
      <c r="Y52" s="44"/>
      <c r="Z52" s="55"/>
      <c r="AA52" s="44"/>
      <c r="AB52" s="55"/>
      <c r="AC52" s="44"/>
      <c r="AD52" s="55"/>
      <c r="AE52" s="44"/>
      <c r="AF52" s="55"/>
      <c r="AG52" s="44"/>
      <c r="AH52" s="55"/>
      <c r="AI52" s="44"/>
      <c r="AJ52" s="96">
        <f ca="1">INDIRECT("'"&amp;$T$5&amp;"月'!"&amp;$AL$2&amp;DAY($B51)+13)</f>
        <v>0</v>
      </c>
      <c r="AK52" s="96">
        <f ca="1">INDIRECT("'"&amp;$T$5&amp;"月'!"&amp;$AM$2&amp;DAY($B51)+13)</f>
        <v>0</v>
      </c>
      <c r="AL52" s="39"/>
    </row>
    <row r="53" spans="2:38" ht="18" customHeight="1">
      <c r="B53" s="150">
        <f ca="1">B51+1</f>
        <v>45770</v>
      </c>
      <c r="C53" s="152">
        <f ca="1">B53</f>
        <v>45770</v>
      </c>
      <c r="D53" s="53"/>
      <c r="E53" s="54"/>
      <c r="F53" s="53"/>
      <c r="G53" s="54"/>
      <c r="H53" s="53"/>
      <c r="I53" s="54"/>
      <c r="J53" s="53"/>
      <c r="K53" s="54"/>
      <c r="L53" s="53"/>
      <c r="M53" s="54"/>
      <c r="N53" s="53"/>
      <c r="O53" s="54"/>
      <c r="P53" s="53"/>
      <c r="Q53" s="54"/>
      <c r="R53" s="53"/>
      <c r="S53" s="54"/>
      <c r="T53" s="53"/>
      <c r="U53" s="54"/>
      <c r="V53" s="53"/>
      <c r="W53" s="54"/>
      <c r="X53" s="53"/>
      <c r="Y53" s="54"/>
      <c r="Z53" s="53"/>
      <c r="AA53" s="54"/>
      <c r="AB53" s="53"/>
      <c r="AC53" s="54"/>
      <c r="AD53" s="53"/>
      <c r="AE53" s="54"/>
      <c r="AF53" s="53"/>
      <c r="AG53" s="54"/>
      <c r="AH53" s="53"/>
      <c r="AI53" s="54"/>
      <c r="AJ53" s="95">
        <f ca="1">INDIRECT("'"&amp;$T$5&amp;"月'!"&amp;$AL$1&amp;DAY($B53)+13)</f>
        <v>0</v>
      </c>
      <c r="AK53" s="95">
        <f ca="1">INDIRECT("'"&amp;$T$5&amp;"月'!"&amp;$AM$1&amp;DAY($B53)+13)</f>
        <v>0</v>
      </c>
      <c r="AL53" s="39"/>
    </row>
    <row r="54" spans="2:38" ht="18" customHeight="1">
      <c r="B54" s="151"/>
      <c r="C54" s="153"/>
      <c r="D54" s="55"/>
      <c r="E54" s="44"/>
      <c r="F54" s="55"/>
      <c r="G54" s="44"/>
      <c r="H54" s="55"/>
      <c r="I54" s="44"/>
      <c r="J54" s="55"/>
      <c r="K54" s="44"/>
      <c r="L54" s="55"/>
      <c r="M54" s="44"/>
      <c r="N54" s="55"/>
      <c r="O54" s="44"/>
      <c r="P54" s="55"/>
      <c r="Q54" s="44"/>
      <c r="R54" s="55"/>
      <c r="S54" s="44"/>
      <c r="T54" s="55"/>
      <c r="U54" s="44"/>
      <c r="V54" s="55"/>
      <c r="W54" s="44"/>
      <c r="X54" s="55"/>
      <c r="Y54" s="44"/>
      <c r="Z54" s="55"/>
      <c r="AA54" s="44"/>
      <c r="AB54" s="55"/>
      <c r="AC54" s="44"/>
      <c r="AD54" s="55"/>
      <c r="AE54" s="44"/>
      <c r="AF54" s="55"/>
      <c r="AG54" s="44"/>
      <c r="AH54" s="55"/>
      <c r="AI54" s="44"/>
      <c r="AJ54" s="96">
        <f ca="1">INDIRECT("'"&amp;$T$5&amp;"月'!"&amp;$AL$2&amp;DAY($B53)+13)</f>
        <v>0</v>
      </c>
      <c r="AK54" s="96">
        <f ca="1">INDIRECT("'"&amp;$T$5&amp;"月'!"&amp;$AM$2&amp;DAY($B53)+13)</f>
        <v>0</v>
      </c>
      <c r="AL54" s="39"/>
    </row>
    <row r="55" spans="2:38" ht="18" customHeight="1">
      <c r="B55" s="150">
        <f ca="1">B53+1</f>
        <v>45771</v>
      </c>
      <c r="C55" s="152">
        <f ca="1">B55</f>
        <v>45771</v>
      </c>
      <c r="D55" s="53"/>
      <c r="E55" s="54"/>
      <c r="F55" s="53"/>
      <c r="G55" s="54"/>
      <c r="H55" s="53"/>
      <c r="I55" s="54"/>
      <c r="J55" s="53"/>
      <c r="K55" s="54"/>
      <c r="L55" s="53"/>
      <c r="M55" s="54"/>
      <c r="N55" s="53"/>
      <c r="O55" s="54"/>
      <c r="P55" s="53"/>
      <c r="Q55" s="54"/>
      <c r="R55" s="53"/>
      <c r="S55" s="54"/>
      <c r="T55" s="53"/>
      <c r="U55" s="54"/>
      <c r="V55" s="53"/>
      <c r="W55" s="54"/>
      <c r="X55" s="53"/>
      <c r="Y55" s="54"/>
      <c r="Z55" s="53"/>
      <c r="AA55" s="54"/>
      <c r="AB55" s="53"/>
      <c r="AC55" s="54"/>
      <c r="AD55" s="53"/>
      <c r="AE55" s="54"/>
      <c r="AF55" s="53"/>
      <c r="AG55" s="54"/>
      <c r="AH55" s="53"/>
      <c r="AI55" s="54"/>
      <c r="AJ55" s="95">
        <f ca="1">INDIRECT("'"&amp;$T$5&amp;"月'!"&amp;$AL$1&amp;DAY($B55)+13)</f>
        <v>0</v>
      </c>
      <c r="AK55" s="95">
        <f ca="1">INDIRECT("'"&amp;$T$5&amp;"月'!"&amp;$AM$1&amp;DAY($B55)+13)</f>
        <v>0</v>
      </c>
      <c r="AL55" s="39"/>
    </row>
    <row r="56" spans="2:38" ht="18" customHeight="1">
      <c r="B56" s="151"/>
      <c r="C56" s="153"/>
      <c r="D56" s="55"/>
      <c r="E56" s="44"/>
      <c r="F56" s="55"/>
      <c r="G56" s="44"/>
      <c r="H56" s="55"/>
      <c r="I56" s="44"/>
      <c r="J56" s="55"/>
      <c r="K56" s="44"/>
      <c r="L56" s="55"/>
      <c r="M56" s="44"/>
      <c r="N56" s="55"/>
      <c r="O56" s="44"/>
      <c r="P56" s="55"/>
      <c r="Q56" s="44"/>
      <c r="R56" s="55"/>
      <c r="S56" s="44"/>
      <c r="T56" s="55"/>
      <c r="U56" s="44"/>
      <c r="V56" s="55"/>
      <c r="W56" s="44"/>
      <c r="X56" s="55"/>
      <c r="Y56" s="44"/>
      <c r="Z56" s="55"/>
      <c r="AA56" s="44"/>
      <c r="AB56" s="55"/>
      <c r="AC56" s="44"/>
      <c r="AD56" s="55"/>
      <c r="AE56" s="44"/>
      <c r="AF56" s="55"/>
      <c r="AG56" s="44"/>
      <c r="AH56" s="55"/>
      <c r="AI56" s="44"/>
      <c r="AJ56" s="96">
        <f ca="1">INDIRECT("'"&amp;$T$5&amp;"月'!"&amp;$AL$2&amp;DAY($B55)+13)</f>
        <v>0</v>
      </c>
      <c r="AK56" s="96">
        <f ca="1">INDIRECT("'"&amp;$T$5&amp;"月'!"&amp;$AM$2&amp;DAY($B55)+13)</f>
        <v>0</v>
      </c>
      <c r="AL56" s="39"/>
    </row>
    <row r="57" spans="2:38" ht="18" customHeight="1">
      <c r="B57" s="150">
        <f ca="1">B55+1</f>
        <v>45772</v>
      </c>
      <c r="C57" s="152">
        <f ca="1">B57</f>
        <v>45772</v>
      </c>
      <c r="D57" s="53"/>
      <c r="E57" s="54"/>
      <c r="F57" s="53"/>
      <c r="G57" s="54"/>
      <c r="H57" s="53"/>
      <c r="I57" s="54"/>
      <c r="J57" s="53"/>
      <c r="K57" s="54"/>
      <c r="L57" s="53"/>
      <c r="M57" s="54"/>
      <c r="N57" s="53"/>
      <c r="O57" s="54"/>
      <c r="P57" s="53"/>
      <c r="Q57" s="54"/>
      <c r="R57" s="53"/>
      <c r="S57" s="54"/>
      <c r="T57" s="53"/>
      <c r="U57" s="54"/>
      <c r="V57" s="53"/>
      <c r="W57" s="54"/>
      <c r="X57" s="53"/>
      <c r="Y57" s="54"/>
      <c r="Z57" s="53"/>
      <c r="AA57" s="54"/>
      <c r="AB57" s="53"/>
      <c r="AC57" s="54"/>
      <c r="AD57" s="53"/>
      <c r="AE57" s="54"/>
      <c r="AF57" s="53"/>
      <c r="AG57" s="54"/>
      <c r="AH57" s="53"/>
      <c r="AI57" s="54"/>
      <c r="AJ57" s="95">
        <f ca="1">INDIRECT("'"&amp;$T$5&amp;"月'!"&amp;$AL$1&amp;DAY($B57)+13)</f>
        <v>0</v>
      </c>
      <c r="AK57" s="95">
        <f ca="1">INDIRECT("'"&amp;$T$5&amp;"月'!"&amp;$AM$1&amp;DAY($B57)+13)</f>
        <v>0</v>
      </c>
      <c r="AL57" s="39"/>
    </row>
    <row r="58" spans="2:38" ht="18" customHeight="1">
      <c r="B58" s="151"/>
      <c r="C58" s="153"/>
      <c r="D58" s="55"/>
      <c r="E58" s="44"/>
      <c r="F58" s="55"/>
      <c r="G58" s="44"/>
      <c r="H58" s="55"/>
      <c r="I58" s="44"/>
      <c r="J58" s="55"/>
      <c r="K58" s="44"/>
      <c r="L58" s="55"/>
      <c r="M58" s="44"/>
      <c r="N58" s="55"/>
      <c r="O58" s="44"/>
      <c r="P58" s="55"/>
      <c r="Q58" s="44"/>
      <c r="R58" s="55"/>
      <c r="S58" s="44"/>
      <c r="T58" s="55"/>
      <c r="U58" s="44"/>
      <c r="V58" s="55"/>
      <c r="W58" s="44"/>
      <c r="X58" s="55"/>
      <c r="Y58" s="44"/>
      <c r="Z58" s="55"/>
      <c r="AA58" s="44"/>
      <c r="AB58" s="55"/>
      <c r="AC58" s="44"/>
      <c r="AD58" s="55"/>
      <c r="AE58" s="44"/>
      <c r="AF58" s="55"/>
      <c r="AG58" s="44"/>
      <c r="AH58" s="55"/>
      <c r="AI58" s="44"/>
      <c r="AJ58" s="96">
        <f ca="1">INDIRECT("'"&amp;$T$5&amp;"月'!"&amp;$AL$2&amp;DAY($B57)+13)</f>
        <v>0</v>
      </c>
      <c r="AK58" s="96">
        <f ca="1">INDIRECT("'"&amp;$T$5&amp;"月'!"&amp;$AM$2&amp;DAY($B57)+13)</f>
        <v>0</v>
      </c>
      <c r="AL58" s="39"/>
    </row>
    <row r="59" spans="2:38" ht="18" customHeight="1">
      <c r="B59" s="150">
        <f ca="1">B57+1</f>
        <v>45773</v>
      </c>
      <c r="C59" s="152">
        <f ca="1">B59</f>
        <v>45773</v>
      </c>
      <c r="D59" s="53"/>
      <c r="E59" s="54"/>
      <c r="F59" s="53"/>
      <c r="G59" s="54"/>
      <c r="H59" s="53"/>
      <c r="I59" s="54"/>
      <c r="J59" s="53"/>
      <c r="K59" s="54"/>
      <c r="L59" s="53"/>
      <c r="M59" s="54"/>
      <c r="N59" s="53"/>
      <c r="O59" s="54"/>
      <c r="P59" s="53"/>
      <c r="Q59" s="54"/>
      <c r="R59" s="53"/>
      <c r="S59" s="54"/>
      <c r="T59" s="53"/>
      <c r="U59" s="54"/>
      <c r="V59" s="53"/>
      <c r="W59" s="54"/>
      <c r="X59" s="53"/>
      <c r="Y59" s="54"/>
      <c r="Z59" s="53"/>
      <c r="AA59" s="54"/>
      <c r="AB59" s="53"/>
      <c r="AC59" s="54"/>
      <c r="AD59" s="53"/>
      <c r="AE59" s="54"/>
      <c r="AF59" s="53"/>
      <c r="AG59" s="54"/>
      <c r="AH59" s="53"/>
      <c r="AI59" s="54"/>
      <c r="AJ59" s="95">
        <f ca="1">INDIRECT("'"&amp;$T$5&amp;"月'!"&amp;$AL$1&amp;DAY($B59)+13)</f>
        <v>0</v>
      </c>
      <c r="AK59" s="95">
        <f ca="1">INDIRECT("'"&amp;$T$5&amp;"月'!"&amp;$AM$1&amp;DAY($B59)+13)</f>
        <v>0</v>
      </c>
      <c r="AL59" s="39"/>
    </row>
    <row r="60" spans="2:38" ht="18" customHeight="1">
      <c r="B60" s="151"/>
      <c r="C60" s="153"/>
      <c r="D60" s="55"/>
      <c r="E60" s="44"/>
      <c r="F60" s="55"/>
      <c r="G60" s="44"/>
      <c r="H60" s="55"/>
      <c r="I60" s="44"/>
      <c r="J60" s="55"/>
      <c r="K60" s="44"/>
      <c r="L60" s="55"/>
      <c r="M60" s="44"/>
      <c r="N60" s="55"/>
      <c r="O60" s="44"/>
      <c r="P60" s="55"/>
      <c r="Q60" s="44"/>
      <c r="R60" s="55"/>
      <c r="S60" s="44"/>
      <c r="T60" s="55"/>
      <c r="U60" s="44"/>
      <c r="V60" s="55"/>
      <c r="W60" s="44"/>
      <c r="X60" s="55"/>
      <c r="Y60" s="44"/>
      <c r="Z60" s="55"/>
      <c r="AA60" s="44"/>
      <c r="AB60" s="55"/>
      <c r="AC60" s="44"/>
      <c r="AD60" s="55"/>
      <c r="AE60" s="44"/>
      <c r="AF60" s="55"/>
      <c r="AG60" s="44"/>
      <c r="AH60" s="55"/>
      <c r="AI60" s="44"/>
      <c r="AJ60" s="96">
        <f ca="1">INDIRECT("'"&amp;$T$5&amp;"月'!"&amp;$AL$2&amp;DAY($B59)+13)</f>
        <v>0</v>
      </c>
      <c r="AK60" s="96">
        <f ca="1">INDIRECT("'"&amp;$T$5&amp;"月'!"&amp;$AM$2&amp;DAY($B59)+13)</f>
        <v>0</v>
      </c>
      <c r="AL60" s="39"/>
    </row>
    <row r="61" spans="2:38" ht="18" customHeight="1">
      <c r="B61" s="150">
        <f ca="1">B59+1</f>
        <v>45774</v>
      </c>
      <c r="C61" s="152">
        <f ca="1">B61</f>
        <v>45774</v>
      </c>
      <c r="D61" s="53"/>
      <c r="E61" s="54"/>
      <c r="F61" s="53"/>
      <c r="G61" s="54"/>
      <c r="H61" s="53"/>
      <c r="I61" s="54"/>
      <c r="J61" s="53"/>
      <c r="K61" s="54"/>
      <c r="L61" s="53"/>
      <c r="M61" s="54"/>
      <c r="N61" s="53"/>
      <c r="O61" s="54"/>
      <c r="P61" s="53"/>
      <c r="Q61" s="54"/>
      <c r="R61" s="53"/>
      <c r="S61" s="54"/>
      <c r="T61" s="53"/>
      <c r="U61" s="54"/>
      <c r="V61" s="53"/>
      <c r="W61" s="54"/>
      <c r="X61" s="53"/>
      <c r="Y61" s="54"/>
      <c r="Z61" s="53"/>
      <c r="AA61" s="54"/>
      <c r="AB61" s="53"/>
      <c r="AC61" s="54"/>
      <c r="AD61" s="53"/>
      <c r="AE61" s="54"/>
      <c r="AF61" s="53"/>
      <c r="AG61" s="54"/>
      <c r="AH61" s="53"/>
      <c r="AI61" s="54"/>
      <c r="AJ61" s="95">
        <f ca="1">INDIRECT("'"&amp;$T$5&amp;"月'!"&amp;$AL$1&amp;DAY($B61)+13)</f>
        <v>0</v>
      </c>
      <c r="AK61" s="95">
        <f ca="1">INDIRECT("'"&amp;$T$5&amp;"月'!"&amp;$AM$1&amp;DAY($B61)+13)</f>
        <v>0</v>
      </c>
      <c r="AL61" s="39"/>
    </row>
    <row r="62" spans="2:38" ht="18" customHeight="1">
      <c r="B62" s="151"/>
      <c r="C62" s="153"/>
      <c r="D62" s="55"/>
      <c r="E62" s="44"/>
      <c r="F62" s="55"/>
      <c r="G62" s="44"/>
      <c r="H62" s="55"/>
      <c r="I62" s="44"/>
      <c r="J62" s="55"/>
      <c r="K62" s="44"/>
      <c r="L62" s="55"/>
      <c r="M62" s="44"/>
      <c r="N62" s="55"/>
      <c r="O62" s="44"/>
      <c r="P62" s="55"/>
      <c r="Q62" s="44"/>
      <c r="R62" s="55"/>
      <c r="S62" s="44"/>
      <c r="T62" s="55"/>
      <c r="U62" s="44"/>
      <c r="V62" s="55"/>
      <c r="W62" s="44"/>
      <c r="X62" s="55"/>
      <c r="Y62" s="44"/>
      <c r="Z62" s="55"/>
      <c r="AA62" s="44"/>
      <c r="AB62" s="55"/>
      <c r="AC62" s="44"/>
      <c r="AD62" s="55"/>
      <c r="AE62" s="44"/>
      <c r="AF62" s="55"/>
      <c r="AG62" s="44"/>
      <c r="AH62" s="55"/>
      <c r="AI62" s="44"/>
      <c r="AJ62" s="96">
        <f ca="1">INDIRECT("'"&amp;$T$5&amp;"月'!"&amp;$AL$2&amp;DAY($B61)+13)</f>
        <v>0</v>
      </c>
      <c r="AK62" s="96">
        <f ca="1">INDIRECT("'"&amp;$T$5&amp;"月'!"&amp;$AM$2&amp;DAY($B61)+13)</f>
        <v>0</v>
      </c>
      <c r="AL62" s="39"/>
    </row>
    <row r="63" spans="2:38" ht="18" customHeight="1">
      <c r="B63" s="150">
        <f ca="1">B61+1</f>
        <v>45775</v>
      </c>
      <c r="C63" s="152">
        <f ca="1">B63</f>
        <v>45775</v>
      </c>
      <c r="D63" s="53"/>
      <c r="E63" s="54"/>
      <c r="F63" s="53"/>
      <c r="G63" s="54"/>
      <c r="H63" s="53"/>
      <c r="I63" s="54"/>
      <c r="J63" s="53"/>
      <c r="K63" s="54"/>
      <c r="L63" s="53"/>
      <c r="M63" s="54"/>
      <c r="N63" s="53"/>
      <c r="O63" s="54"/>
      <c r="P63" s="53"/>
      <c r="Q63" s="54"/>
      <c r="R63" s="53"/>
      <c r="S63" s="54"/>
      <c r="T63" s="53"/>
      <c r="U63" s="54"/>
      <c r="V63" s="53"/>
      <c r="W63" s="54"/>
      <c r="X63" s="53"/>
      <c r="Y63" s="54"/>
      <c r="Z63" s="53"/>
      <c r="AA63" s="54"/>
      <c r="AB63" s="53"/>
      <c r="AC63" s="54"/>
      <c r="AD63" s="53"/>
      <c r="AE63" s="54"/>
      <c r="AF63" s="53"/>
      <c r="AG63" s="54"/>
      <c r="AH63" s="53"/>
      <c r="AI63" s="54"/>
      <c r="AJ63" s="95">
        <f ca="1">INDIRECT("'"&amp;$T$5&amp;"月'!"&amp;$AL$1&amp;DAY($B63)+13)</f>
        <v>0</v>
      </c>
      <c r="AK63" s="95">
        <f ca="1">INDIRECT("'"&amp;$T$5&amp;"月'!"&amp;$AM$1&amp;DAY($B63)+13)</f>
        <v>0</v>
      </c>
      <c r="AL63" s="39"/>
    </row>
    <row r="64" spans="2:38" ht="18" customHeight="1">
      <c r="B64" s="151"/>
      <c r="C64" s="153"/>
      <c r="D64" s="55"/>
      <c r="E64" s="44"/>
      <c r="F64" s="55"/>
      <c r="G64" s="44"/>
      <c r="H64" s="55"/>
      <c r="I64" s="44"/>
      <c r="J64" s="55"/>
      <c r="K64" s="44"/>
      <c r="L64" s="55"/>
      <c r="M64" s="44"/>
      <c r="N64" s="55"/>
      <c r="O64" s="44"/>
      <c r="P64" s="55"/>
      <c r="Q64" s="44"/>
      <c r="R64" s="55"/>
      <c r="S64" s="44"/>
      <c r="T64" s="55"/>
      <c r="U64" s="44"/>
      <c r="V64" s="55"/>
      <c r="W64" s="44"/>
      <c r="X64" s="55"/>
      <c r="Y64" s="44"/>
      <c r="Z64" s="55"/>
      <c r="AA64" s="44"/>
      <c r="AB64" s="55"/>
      <c r="AC64" s="44"/>
      <c r="AD64" s="55"/>
      <c r="AE64" s="44"/>
      <c r="AF64" s="55"/>
      <c r="AG64" s="44"/>
      <c r="AH64" s="55"/>
      <c r="AI64" s="44"/>
      <c r="AJ64" s="96">
        <f ca="1">INDIRECT("'"&amp;$T$5&amp;"月'!"&amp;$AL$2&amp;DAY($B63)+13)</f>
        <v>0</v>
      </c>
      <c r="AK64" s="96">
        <f ca="1">INDIRECT("'"&amp;$T$5&amp;"月'!"&amp;$AM$2&amp;DAY($B63)+13)</f>
        <v>0</v>
      </c>
      <c r="AL64" s="39"/>
    </row>
    <row r="65" spans="2:38" ht="18" customHeight="1">
      <c r="B65" s="150">
        <f ca="1">IF(B63="","",IF(DAY(B63+1)=1,"",B63+1))</f>
        <v>45776</v>
      </c>
      <c r="C65" s="152">
        <f ca="1">B65</f>
        <v>45776</v>
      </c>
      <c r="D65" s="53"/>
      <c r="E65" s="54"/>
      <c r="F65" s="53"/>
      <c r="G65" s="54"/>
      <c r="H65" s="53"/>
      <c r="I65" s="54"/>
      <c r="J65" s="53"/>
      <c r="K65" s="54"/>
      <c r="L65" s="53"/>
      <c r="M65" s="54"/>
      <c r="N65" s="53"/>
      <c r="O65" s="54"/>
      <c r="P65" s="53"/>
      <c r="Q65" s="54"/>
      <c r="R65" s="53"/>
      <c r="S65" s="54"/>
      <c r="T65" s="53"/>
      <c r="U65" s="54"/>
      <c r="V65" s="53"/>
      <c r="W65" s="54"/>
      <c r="X65" s="53"/>
      <c r="Y65" s="54"/>
      <c r="Z65" s="53"/>
      <c r="AA65" s="54"/>
      <c r="AB65" s="53"/>
      <c r="AC65" s="54"/>
      <c r="AD65" s="53"/>
      <c r="AE65" s="54"/>
      <c r="AF65" s="53"/>
      <c r="AG65" s="54"/>
      <c r="AH65" s="53"/>
      <c r="AI65" s="54"/>
      <c r="AJ65" s="95">
        <f ca="1">IF(B65="","",INDIRECT("'"&amp;$T$5&amp;"月'!"&amp;$AL$1&amp;DAY(B65)+13))</f>
        <v>0</v>
      </c>
      <c r="AK65" s="95">
        <f ca="1">IF(C65="","",INDIRECT("'"&amp;$T$5&amp;"月'!"&amp;$AM$1&amp;DAY(C65)+13))</f>
        <v>0</v>
      </c>
      <c r="AL65" s="39"/>
    </row>
    <row r="66" spans="2:38" ht="18" customHeight="1">
      <c r="B66" s="151"/>
      <c r="C66" s="153"/>
      <c r="D66" s="55"/>
      <c r="E66" s="44"/>
      <c r="F66" s="55"/>
      <c r="G66" s="44"/>
      <c r="H66" s="55"/>
      <c r="I66" s="44"/>
      <c r="J66" s="55"/>
      <c r="K66" s="44"/>
      <c r="L66" s="55"/>
      <c r="M66" s="44"/>
      <c r="N66" s="55"/>
      <c r="O66" s="44"/>
      <c r="P66" s="55"/>
      <c r="Q66" s="44"/>
      <c r="R66" s="55"/>
      <c r="S66" s="44"/>
      <c r="T66" s="55"/>
      <c r="U66" s="44"/>
      <c r="V66" s="55"/>
      <c r="W66" s="44"/>
      <c r="X66" s="55"/>
      <c r="Y66" s="44"/>
      <c r="Z66" s="55"/>
      <c r="AA66" s="44"/>
      <c r="AB66" s="55"/>
      <c r="AC66" s="44"/>
      <c r="AD66" s="55"/>
      <c r="AE66" s="44"/>
      <c r="AF66" s="55"/>
      <c r="AG66" s="44"/>
      <c r="AH66" s="55"/>
      <c r="AI66" s="44"/>
      <c r="AJ66" s="96">
        <f ca="1">IF(B65="","",INDIRECT("'"&amp;$T$5&amp;"月'!"&amp;$AL$2&amp;DAY(B65)+13))</f>
        <v>0</v>
      </c>
      <c r="AK66" s="96">
        <f ca="1">IF(C65="","",INDIRECT("'"&amp;$T$5&amp;"月'!"&amp;$AM$2&amp;DAY(C65)+13))</f>
        <v>0</v>
      </c>
      <c r="AL66" s="39"/>
    </row>
    <row r="67" spans="2:38" ht="18" customHeight="1">
      <c r="B67" s="150">
        <f ca="1">IF(B65="","",IF(DAY(B65+1)=1,"",B65+1))</f>
        <v>45777</v>
      </c>
      <c r="C67" s="152">
        <f ca="1">B67</f>
        <v>45777</v>
      </c>
      <c r="D67" s="53"/>
      <c r="E67" s="54"/>
      <c r="F67" s="53"/>
      <c r="G67" s="54"/>
      <c r="H67" s="53"/>
      <c r="I67" s="54"/>
      <c r="J67" s="53"/>
      <c r="K67" s="54"/>
      <c r="L67" s="53"/>
      <c r="M67" s="54"/>
      <c r="N67" s="53"/>
      <c r="O67" s="54"/>
      <c r="P67" s="53"/>
      <c r="Q67" s="54"/>
      <c r="R67" s="53"/>
      <c r="S67" s="54"/>
      <c r="T67" s="53"/>
      <c r="U67" s="54"/>
      <c r="V67" s="53"/>
      <c r="W67" s="54"/>
      <c r="X67" s="53"/>
      <c r="Y67" s="54"/>
      <c r="Z67" s="53"/>
      <c r="AA67" s="54"/>
      <c r="AB67" s="53"/>
      <c r="AC67" s="54"/>
      <c r="AD67" s="53"/>
      <c r="AE67" s="54"/>
      <c r="AF67" s="53"/>
      <c r="AG67" s="54"/>
      <c r="AH67" s="53"/>
      <c r="AI67" s="54"/>
      <c r="AJ67" s="95">
        <f ca="1">IF(B67="","",INDIRECT("'"&amp;$T$5&amp;"月'!"&amp;$AL$1&amp;DAY(B67)+13))</f>
        <v>0</v>
      </c>
      <c r="AK67" s="95">
        <f ca="1">IF(C67="","",INDIRECT("'"&amp;$T$5&amp;"月'!"&amp;$AM$1&amp;DAY(C67)+13))</f>
        <v>0</v>
      </c>
      <c r="AL67" s="39"/>
    </row>
    <row r="68" spans="2:38" ht="18" customHeight="1">
      <c r="B68" s="151"/>
      <c r="C68" s="153"/>
      <c r="D68" s="55"/>
      <c r="E68" s="44"/>
      <c r="F68" s="55"/>
      <c r="G68" s="44"/>
      <c r="H68" s="55"/>
      <c r="I68" s="44"/>
      <c r="J68" s="55"/>
      <c r="K68" s="44"/>
      <c r="L68" s="55"/>
      <c r="M68" s="44"/>
      <c r="N68" s="55"/>
      <c r="O68" s="44"/>
      <c r="P68" s="55"/>
      <c r="Q68" s="44"/>
      <c r="R68" s="55"/>
      <c r="S68" s="44"/>
      <c r="T68" s="55"/>
      <c r="U68" s="44"/>
      <c r="V68" s="55"/>
      <c r="W68" s="44"/>
      <c r="X68" s="55"/>
      <c r="Y68" s="44"/>
      <c r="Z68" s="55"/>
      <c r="AA68" s="44"/>
      <c r="AB68" s="55"/>
      <c r="AC68" s="44"/>
      <c r="AD68" s="55"/>
      <c r="AE68" s="44"/>
      <c r="AF68" s="55"/>
      <c r="AG68" s="44"/>
      <c r="AH68" s="55"/>
      <c r="AI68" s="44"/>
      <c r="AJ68" s="96">
        <f ca="1">IF(B67="","",INDIRECT("'"&amp;$T$5&amp;"月'!"&amp;$AL$2&amp;DAY(B67)+13))</f>
        <v>0</v>
      </c>
      <c r="AK68" s="96">
        <f ca="1">IF(C67="","",INDIRECT("'"&amp;$T$5&amp;"月'!"&amp;$AM$2&amp;DAY(C67)+13))</f>
        <v>0</v>
      </c>
      <c r="AL68" s="39"/>
    </row>
    <row r="69" spans="2:38" ht="18" customHeight="1">
      <c r="B69" s="150" t="str">
        <f ca="1">IF(B67="","",IF(DAY(B67+1)=1,"",B67+1))</f>
        <v/>
      </c>
      <c r="C69" s="152" t="str">
        <f ca="1">B69</f>
        <v/>
      </c>
      <c r="D69" s="53"/>
      <c r="E69" s="54"/>
      <c r="F69" s="53"/>
      <c r="G69" s="54"/>
      <c r="H69" s="53"/>
      <c r="I69" s="54"/>
      <c r="J69" s="53"/>
      <c r="K69" s="54"/>
      <c r="L69" s="53"/>
      <c r="M69" s="54"/>
      <c r="N69" s="53"/>
      <c r="O69" s="54"/>
      <c r="P69" s="53"/>
      <c r="Q69" s="54"/>
      <c r="R69" s="53"/>
      <c r="S69" s="54"/>
      <c r="T69" s="53"/>
      <c r="U69" s="54"/>
      <c r="V69" s="53"/>
      <c r="W69" s="54"/>
      <c r="X69" s="53"/>
      <c r="Y69" s="54"/>
      <c r="Z69" s="53"/>
      <c r="AA69" s="54"/>
      <c r="AB69" s="53"/>
      <c r="AC69" s="54"/>
      <c r="AD69" s="53"/>
      <c r="AE69" s="54"/>
      <c r="AF69" s="53"/>
      <c r="AG69" s="54"/>
      <c r="AH69" s="53"/>
      <c r="AI69" s="54"/>
      <c r="AJ69" s="95" t="str">
        <f ca="1">IF(B69="","",INDIRECT("'"&amp;$T$5&amp;"月'!"&amp;$AL$1&amp;DAY(B69)+13))</f>
        <v/>
      </c>
      <c r="AK69" s="95" t="str">
        <f ca="1">IF(C69="","",INDIRECT("'"&amp;$T$5&amp;"月'!"&amp;$AM$1&amp;DAY(C69)+13))</f>
        <v/>
      </c>
      <c r="AL69" s="39"/>
    </row>
    <row r="70" spans="2:38" ht="18" customHeight="1">
      <c r="B70" s="151"/>
      <c r="C70" s="153"/>
      <c r="D70" s="55"/>
      <c r="E70" s="44"/>
      <c r="F70" s="55"/>
      <c r="G70" s="44"/>
      <c r="H70" s="55"/>
      <c r="I70" s="44"/>
      <c r="J70" s="55"/>
      <c r="K70" s="44"/>
      <c r="L70" s="55"/>
      <c r="M70" s="44"/>
      <c r="N70" s="55"/>
      <c r="O70" s="44"/>
      <c r="P70" s="55"/>
      <c r="Q70" s="44"/>
      <c r="R70" s="55"/>
      <c r="S70" s="44"/>
      <c r="T70" s="55"/>
      <c r="U70" s="44"/>
      <c r="V70" s="55"/>
      <c r="W70" s="44"/>
      <c r="X70" s="55"/>
      <c r="Y70" s="44"/>
      <c r="Z70" s="55"/>
      <c r="AA70" s="44"/>
      <c r="AB70" s="55"/>
      <c r="AC70" s="44"/>
      <c r="AD70" s="55"/>
      <c r="AE70" s="44"/>
      <c r="AF70" s="55"/>
      <c r="AG70" s="44"/>
      <c r="AH70" s="55"/>
      <c r="AI70" s="44"/>
      <c r="AJ70" s="96" t="str">
        <f ca="1">IF(B69="","",INDIRECT("'"&amp;$T$5&amp;"月'!"&amp;$AL$2&amp;DAY(B69)+13))</f>
        <v/>
      </c>
      <c r="AK70" s="96" t="str">
        <f ca="1">IF(C69="","",INDIRECT("'"&amp;$T$5&amp;"月'!"&amp;$AM$2&amp;DAY(C69)+13))</f>
        <v/>
      </c>
      <c r="AL70" s="39"/>
    </row>
    <row r="71" spans="2:38" ht="18" customHeight="1">
      <c r="B71" s="128" t="s">
        <v>56</v>
      </c>
      <c r="C71" s="129"/>
      <c r="D71" s="144"/>
      <c r="E71" s="145"/>
      <c r="F71" s="145"/>
      <c r="G71" s="145"/>
      <c r="H71" s="145"/>
      <c r="I71" s="145"/>
      <c r="J71" s="145"/>
      <c r="K71" s="145"/>
      <c r="L71" s="145"/>
      <c r="M71" s="145"/>
      <c r="N71" s="145"/>
      <c r="O71" s="145"/>
      <c r="P71" s="145"/>
      <c r="Q71" s="145"/>
      <c r="R71" s="145"/>
      <c r="S71" s="145"/>
      <c r="T71" s="145"/>
      <c r="U71" s="145"/>
      <c r="V71" s="145"/>
      <c r="W71" s="145"/>
      <c r="X71" s="146"/>
      <c r="Y71" s="132" t="s">
        <v>57</v>
      </c>
      <c r="Z71" s="133"/>
      <c r="AA71" s="133"/>
      <c r="AB71" s="133"/>
      <c r="AC71" s="133"/>
      <c r="AD71" s="133"/>
      <c r="AE71" s="136">
        <f ca="1">INDIRECT("'"&amp;$T$5&amp;"月'!"&amp;$AL$1&amp;45)</f>
        <v>0</v>
      </c>
      <c r="AF71" s="136"/>
      <c r="AG71" s="136"/>
      <c r="AH71" s="136"/>
      <c r="AI71" s="137"/>
      <c r="AJ71" s="140" t="s">
        <v>58</v>
      </c>
      <c r="AK71" s="142">
        <f ca="1">COUNTIF(AJ9:AJ70,"&gt;0")/2</f>
        <v>0</v>
      </c>
      <c r="AL71" s="39"/>
    </row>
    <row r="72" spans="2:38" ht="18" customHeight="1">
      <c r="B72" s="130"/>
      <c r="C72" s="131"/>
      <c r="D72" s="147"/>
      <c r="E72" s="148"/>
      <c r="F72" s="148"/>
      <c r="G72" s="148"/>
      <c r="H72" s="148"/>
      <c r="I72" s="148"/>
      <c r="J72" s="148"/>
      <c r="K72" s="148"/>
      <c r="L72" s="148"/>
      <c r="M72" s="148"/>
      <c r="N72" s="148"/>
      <c r="O72" s="148"/>
      <c r="P72" s="148"/>
      <c r="Q72" s="148"/>
      <c r="R72" s="148"/>
      <c r="S72" s="148"/>
      <c r="T72" s="148"/>
      <c r="U72" s="148"/>
      <c r="V72" s="148"/>
      <c r="W72" s="148"/>
      <c r="X72" s="149"/>
      <c r="Y72" s="134"/>
      <c r="Z72" s="135"/>
      <c r="AA72" s="135"/>
      <c r="AB72" s="135"/>
      <c r="AC72" s="135"/>
      <c r="AD72" s="135"/>
      <c r="AE72" s="138"/>
      <c r="AF72" s="138"/>
      <c r="AG72" s="138"/>
      <c r="AH72" s="138"/>
      <c r="AI72" s="139"/>
      <c r="AJ72" s="141"/>
      <c r="AK72" s="143"/>
      <c r="AL72" s="39"/>
    </row>
    <row r="74" spans="2:38" ht="13.5" customHeight="1">
      <c r="C74" s="154" t="s">
        <v>59</v>
      </c>
      <c r="D74" s="56"/>
      <c r="E74" s="56"/>
      <c r="F74" s="56"/>
      <c r="G74" s="155" t="s">
        <v>60</v>
      </c>
      <c r="H74" s="155"/>
      <c r="I74" s="155"/>
      <c r="M74" s="57"/>
      <c r="N74" s="57"/>
      <c r="O74" s="57"/>
      <c r="P74" s="155" t="s">
        <v>61</v>
      </c>
      <c r="Q74" s="155"/>
      <c r="R74" s="155"/>
      <c r="U74" s="127" t="s">
        <v>62</v>
      </c>
      <c r="V74" s="127"/>
      <c r="W74" s="127"/>
      <c r="X74" s="127"/>
      <c r="Y74" s="127"/>
      <c r="Z74" s="127"/>
      <c r="AA74" s="127"/>
      <c r="AB74" s="127"/>
      <c r="AC74" s="127"/>
      <c r="AD74" s="127"/>
      <c r="AE74" s="127"/>
      <c r="AF74" s="127"/>
      <c r="AG74" s="127"/>
      <c r="AH74" s="127"/>
      <c r="AI74" s="127"/>
      <c r="AJ74" s="127"/>
      <c r="AK74" s="127"/>
    </row>
    <row r="75" spans="2:38">
      <c r="C75" s="154"/>
      <c r="D75" s="58"/>
      <c r="E75" s="58"/>
      <c r="F75" s="58"/>
      <c r="G75" s="155"/>
      <c r="H75" s="155"/>
      <c r="I75" s="155"/>
      <c r="M75" s="59"/>
      <c r="N75" s="59"/>
      <c r="O75" s="59"/>
      <c r="P75" s="155"/>
      <c r="Q75" s="155"/>
      <c r="R75" s="155"/>
      <c r="U75" s="127"/>
      <c r="V75" s="127"/>
      <c r="W75" s="127"/>
      <c r="X75" s="127"/>
      <c r="Y75" s="127"/>
      <c r="Z75" s="127"/>
      <c r="AA75" s="127"/>
      <c r="AB75" s="127"/>
      <c r="AC75" s="127"/>
      <c r="AD75" s="127"/>
      <c r="AE75" s="127"/>
      <c r="AF75" s="127"/>
      <c r="AG75" s="127"/>
      <c r="AH75" s="127"/>
      <c r="AI75" s="127"/>
      <c r="AJ75" s="127"/>
      <c r="AK75" s="127"/>
    </row>
  </sheetData>
  <sheetProtection sheet="1" objects="1" scenarios="1"/>
  <mergeCells count="92">
    <mergeCell ref="B1:C1"/>
    <mergeCell ref="D5:J6"/>
    <mergeCell ref="K5:N6"/>
    <mergeCell ref="O5:Q6"/>
    <mergeCell ref="R5:S6"/>
    <mergeCell ref="B2:J2"/>
    <mergeCell ref="E1:Z1"/>
    <mergeCell ref="T5:U6"/>
    <mergeCell ref="V5:W6"/>
    <mergeCell ref="AD2:AG2"/>
    <mergeCell ref="AD1:AG1"/>
    <mergeCell ref="AH1:AK1"/>
    <mergeCell ref="AH2:AK2"/>
    <mergeCell ref="AD3:AG3"/>
    <mergeCell ref="AH3:AK3"/>
    <mergeCell ref="AJ5:AK6"/>
    <mergeCell ref="B7:B8"/>
    <mergeCell ref="C7:C8"/>
    <mergeCell ref="E8:F8"/>
    <mergeCell ref="G8:H8"/>
    <mergeCell ref="B9:B10"/>
    <mergeCell ref="C9:C10"/>
    <mergeCell ref="B11:B12"/>
    <mergeCell ref="C11:C12"/>
    <mergeCell ref="B13:B14"/>
    <mergeCell ref="C13:C14"/>
    <mergeCell ref="B15:B16"/>
    <mergeCell ref="C15:C16"/>
    <mergeCell ref="B17:B18"/>
    <mergeCell ref="C17:C18"/>
    <mergeCell ref="B19:B20"/>
    <mergeCell ref="C19:C20"/>
    <mergeCell ref="B21:B22"/>
    <mergeCell ref="C21:C22"/>
    <mergeCell ref="B23:B24"/>
    <mergeCell ref="C23:C24"/>
    <mergeCell ref="B25:B26"/>
    <mergeCell ref="C25:C26"/>
    <mergeCell ref="B27:B28"/>
    <mergeCell ref="C27:C28"/>
    <mergeCell ref="B29:B30"/>
    <mergeCell ref="C29:C30"/>
    <mergeCell ref="B31:B32"/>
    <mergeCell ref="C31:C32"/>
    <mergeCell ref="B33:B34"/>
    <mergeCell ref="C33:C34"/>
    <mergeCell ref="B35:B36"/>
    <mergeCell ref="C35:C36"/>
    <mergeCell ref="B37:B38"/>
    <mergeCell ref="C37:C38"/>
    <mergeCell ref="B39:B40"/>
    <mergeCell ref="C39:C40"/>
    <mergeCell ref="B41:B42"/>
    <mergeCell ref="C41:C42"/>
    <mergeCell ref="B43:B44"/>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B59:B60"/>
    <mergeCell ref="C59:C60"/>
    <mergeCell ref="B61:B62"/>
    <mergeCell ref="C61:C62"/>
    <mergeCell ref="B63:B64"/>
    <mergeCell ref="C63:C64"/>
    <mergeCell ref="B65:B66"/>
    <mergeCell ref="C65:C66"/>
    <mergeCell ref="B67:B68"/>
    <mergeCell ref="C67:C68"/>
    <mergeCell ref="B69:B70"/>
    <mergeCell ref="C69:C70"/>
    <mergeCell ref="C74:C75"/>
    <mergeCell ref="G74:I75"/>
    <mergeCell ref="P74:R75"/>
    <mergeCell ref="U74:AK75"/>
    <mergeCell ref="B71:C72"/>
    <mergeCell ref="Y71:AD72"/>
    <mergeCell ref="AE71:AI72"/>
    <mergeCell ref="AJ71:AJ72"/>
    <mergeCell ref="AK71:AK72"/>
    <mergeCell ref="D71:X72"/>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"業務①,業務②,業務③,業務④,業務⑤"</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&amp;L（別紙様式1）&amp;C&amp;20勤　務　時　間　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'10月'!X3:AA3</f>
        <v>○○学専攻</v>
      </c>
      <c r="Y3" s="237"/>
      <c r="Z3" s="237"/>
      <c r="AA3" s="237"/>
    </row>
    <row r="4" spans="2:29" ht="30" customHeight="1">
      <c r="B4" s="175">
        <f>'10月'!B4:C4</f>
        <v>2025</v>
      </c>
      <c r="C4" s="175"/>
      <c r="D4" s="1" t="s">
        <v>3</v>
      </c>
      <c r="E4" s="11"/>
      <c r="F4" s="11"/>
      <c r="G4" s="11"/>
      <c r="H4" s="11"/>
      <c r="I4" s="11"/>
      <c r="J4" s="11"/>
      <c r="K4" s="11"/>
      <c r="L4" s="11"/>
      <c r="M4" s="11"/>
      <c r="N4" s="11"/>
      <c r="O4" s="11"/>
      <c r="P4" s="11"/>
      <c r="Q4" s="11"/>
      <c r="R4" s="11"/>
      <c r="S4" s="11"/>
      <c r="T4" s="11"/>
      <c r="U4" s="11"/>
      <c r="V4" s="243" t="s">
        <v>25</v>
      </c>
      <c r="W4" s="243"/>
      <c r="X4" s="238" t="str">
        <f>'10月'!X4:AA4</f>
        <v>C4SD9999</v>
      </c>
      <c r="Y4" s="238"/>
      <c r="Z4" s="238"/>
      <c r="AA4" s="238"/>
    </row>
    <row r="5" spans="2:29" ht="30" customHeight="1" thickBot="1">
      <c r="B5" s="179">
        <v>11</v>
      </c>
      <c r="C5" s="179"/>
      <c r="D5" s="6" t="s">
        <v>4</v>
      </c>
      <c r="E5" s="4"/>
      <c r="F5" s="4"/>
      <c r="G5" s="4"/>
      <c r="H5" s="1"/>
      <c r="I5" s="1"/>
      <c r="J5" s="1"/>
      <c r="K5" s="1"/>
      <c r="L5" s="1"/>
      <c r="M5" s="1"/>
      <c r="N5" s="1"/>
      <c r="O5" s="1"/>
      <c r="P5" s="1"/>
      <c r="Q5" s="1"/>
      <c r="R5" s="1"/>
      <c r="S5" s="1"/>
      <c r="T5" s="1"/>
      <c r="U5" s="1"/>
      <c r="V5" s="243" t="s">
        <v>21</v>
      </c>
      <c r="W5" s="243"/>
      <c r="X5" s="238" t="str">
        <f>'10月'!X5:AA5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'10月'!H10:K10</f>
        <v>業務区分
（要選択）</v>
      </c>
      <c r="I10" s="227"/>
      <c r="J10" s="227"/>
      <c r="K10" s="228"/>
      <c r="L10" s="226" t="str">
        <f>'10月'!L10:O10</f>
        <v>業務区分
（要選択）</v>
      </c>
      <c r="M10" s="227"/>
      <c r="N10" s="227"/>
      <c r="O10" s="228"/>
      <c r="P10" s="226" t="str">
        <f>'10月'!P10:S10</f>
        <v>業務区分
（要選択）</v>
      </c>
      <c r="Q10" s="227"/>
      <c r="R10" s="227"/>
      <c r="S10" s="228"/>
      <c r="T10" s="226" t="str">
        <f>'10月'!T10:W10</f>
        <v>業務区分
（要選択）</v>
      </c>
      <c r="U10" s="227"/>
      <c r="V10" s="227"/>
      <c r="W10" s="228"/>
      <c r="X10" s="226" t="str">
        <f>'10月'!X10:AA10</f>
        <v>業務区分
（要選択）</v>
      </c>
      <c r="Y10" s="227"/>
      <c r="Z10" s="227"/>
      <c r="AA10" s="230"/>
    </row>
    <row r="11" spans="2:29" ht="19.5" customHeight="1">
      <c r="B11" s="181"/>
      <c r="C11" s="184"/>
      <c r="D11" s="188"/>
      <c r="E11" s="189"/>
      <c r="F11" s="193"/>
      <c r="G11" s="193"/>
      <c r="H11" s="223" t="str">
        <f>'10月'!H11:K11</f>
        <v>（職員番号）</v>
      </c>
      <c r="I11" s="239"/>
      <c r="J11" s="239"/>
      <c r="K11" s="240"/>
      <c r="L11" s="223" t="str">
        <f>'10月'!L11:O11</f>
        <v>（職員番号）</v>
      </c>
      <c r="M11" s="239"/>
      <c r="N11" s="239"/>
      <c r="O11" s="240"/>
      <c r="P11" s="223" t="str">
        <f>'10月'!P11:S11</f>
        <v>（職員番号）</v>
      </c>
      <c r="Q11" s="239"/>
      <c r="R11" s="239"/>
      <c r="S11" s="240"/>
      <c r="T11" s="223" t="str">
        <f>'10月'!T11:W11</f>
        <v>（職員番号）</v>
      </c>
      <c r="U11" s="239"/>
      <c r="V11" s="239"/>
      <c r="W11" s="240"/>
      <c r="X11" s="223" t="str">
        <f>'10月'!X11:AA11</f>
        <v>（職員番号）</v>
      </c>
      <c r="Y11" s="239"/>
      <c r="Z11" s="239"/>
      <c r="AA11" s="241"/>
    </row>
    <row r="12" spans="2:29" ht="38.25" customHeight="1">
      <c r="B12" s="181"/>
      <c r="C12" s="184"/>
      <c r="D12" s="190"/>
      <c r="E12" s="191"/>
      <c r="F12" s="193"/>
      <c r="G12" s="193"/>
      <c r="H12" s="231" t="str">
        <f>'10月'!H12:K12</f>
        <v>TA科目名等
（TA以外は業務内容）</v>
      </c>
      <c r="I12" s="232"/>
      <c r="J12" s="232"/>
      <c r="K12" s="233"/>
      <c r="L12" s="231" t="str">
        <f>'10月'!L12:O12</f>
        <v>TA科目名等
（TA以外は業務内容）</v>
      </c>
      <c r="M12" s="232"/>
      <c r="N12" s="232"/>
      <c r="O12" s="233"/>
      <c r="P12" s="231" t="str">
        <f>'10月'!P12:S12</f>
        <v>TA科目名等
（TA以外は業務内容）</v>
      </c>
      <c r="Q12" s="232"/>
      <c r="R12" s="232"/>
      <c r="S12" s="233"/>
      <c r="T12" s="231" t="str">
        <f>'10月'!T12:W12</f>
        <v>TA科目名等
（TA以外は業務内容）</v>
      </c>
      <c r="U12" s="232"/>
      <c r="V12" s="232"/>
      <c r="W12" s="233"/>
      <c r="X12" s="231" t="str">
        <f>'10月'!X12:AA12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45962</v>
      </c>
      <c r="C14" s="65">
        <f>B14</f>
        <v>45962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IF(G14="",0,G14)+IF(QUOTIENT(B14-1,7)*7+1&lt;B14,'10月'!AC44,)</f>
        <v>0</v>
      </c>
    </row>
    <row r="15" spans="2:29" ht="20.100000000000001" customHeight="1">
      <c r="B15" s="9">
        <f>B14+1</f>
        <v>45963</v>
      </c>
      <c r="C15" s="65">
        <f>B15</f>
        <v>45963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45964</v>
      </c>
      <c r="C16" s="65">
        <f t="shared" ref="C16:C44" si="6">B16</f>
        <v>45964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45965</v>
      </c>
      <c r="C17" s="65">
        <f t="shared" si="6"/>
        <v>45965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45966</v>
      </c>
      <c r="C18" s="65">
        <f t="shared" si="6"/>
        <v>45966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45967</v>
      </c>
      <c r="C19" s="65">
        <f t="shared" si="6"/>
        <v>45967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45968</v>
      </c>
      <c r="C20" s="65">
        <f t="shared" si="6"/>
        <v>45968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45969</v>
      </c>
      <c r="C21" s="65">
        <f t="shared" si="6"/>
        <v>45969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45970</v>
      </c>
      <c r="C22" s="65">
        <f t="shared" si="6"/>
        <v>45970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45971</v>
      </c>
      <c r="C23" s="65">
        <f t="shared" si="6"/>
        <v>45971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45972</v>
      </c>
      <c r="C24" s="65">
        <f t="shared" si="6"/>
        <v>45972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45973</v>
      </c>
      <c r="C25" s="65">
        <f t="shared" si="6"/>
        <v>45973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45974</v>
      </c>
      <c r="C26" s="65">
        <f t="shared" si="6"/>
        <v>45974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45975</v>
      </c>
      <c r="C27" s="65">
        <f t="shared" si="6"/>
        <v>45975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45976</v>
      </c>
      <c r="C28" s="65">
        <f t="shared" si="6"/>
        <v>45976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45977</v>
      </c>
      <c r="C29" s="65">
        <f t="shared" si="6"/>
        <v>45977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45978</v>
      </c>
      <c r="C30" s="65">
        <f t="shared" si="6"/>
        <v>45978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45979</v>
      </c>
      <c r="C31" s="65">
        <f t="shared" si="6"/>
        <v>45979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45980</v>
      </c>
      <c r="C32" s="65">
        <f t="shared" si="6"/>
        <v>45980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45981</v>
      </c>
      <c r="C33" s="65">
        <f t="shared" si="6"/>
        <v>45981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45982</v>
      </c>
      <c r="C34" s="65">
        <f t="shared" si="6"/>
        <v>45982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45983</v>
      </c>
      <c r="C35" s="65">
        <f t="shared" si="6"/>
        <v>45983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45984</v>
      </c>
      <c r="C36" s="65">
        <f t="shared" si="6"/>
        <v>45984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45985</v>
      </c>
      <c r="C37" s="65">
        <f t="shared" si="6"/>
        <v>45985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45986</v>
      </c>
      <c r="C38" s="65">
        <f t="shared" si="6"/>
        <v>45986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45987</v>
      </c>
      <c r="C39" s="65">
        <f t="shared" si="6"/>
        <v>45987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45988</v>
      </c>
      <c r="C40" s="65">
        <f t="shared" si="6"/>
        <v>45988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45989</v>
      </c>
      <c r="C41" s="65">
        <f t="shared" si="6"/>
        <v>45989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45990</v>
      </c>
      <c r="C42" s="66">
        <f t="shared" si="6"/>
        <v>45990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45991</v>
      </c>
      <c r="C43" s="65">
        <f t="shared" si="6"/>
        <v>45991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34" priority="5">
      <formula>MATCH($B14,祝日,0)&gt;0</formula>
    </cfRule>
    <cfRule type="expression" dxfId="33" priority="6">
      <formula>WEEKDAY($B14)=1</formula>
    </cfRule>
    <cfRule type="expression" dxfId="32" priority="7">
      <formula>WEEKDAY($B14)=7</formula>
    </cfRule>
  </conditionalFormatting>
  <conditionalFormatting sqref="B42:AA44">
    <cfRule type="expression" dxfId="31" priority="4">
      <formula>$B42=""</formula>
    </cfRule>
  </conditionalFormatting>
  <conditionalFormatting sqref="F14:F44">
    <cfRule type="expression" dxfId="30" priority="3">
      <formula>AND(G14&gt;TIME(6,0,0),F14&lt;TIME(0,45,0),G14&lt;&gt;"")=TRUE</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'11月'!X3:AA3</f>
        <v>○○学専攻</v>
      </c>
      <c r="Y3" s="237"/>
      <c r="Z3" s="237"/>
      <c r="AA3" s="237"/>
    </row>
    <row r="4" spans="2:29" ht="30" customHeight="1">
      <c r="B4" s="175">
        <f>'11月'!B4:C4</f>
        <v>2025</v>
      </c>
      <c r="C4" s="175"/>
      <c r="D4" s="1" t="s">
        <v>3</v>
      </c>
      <c r="E4" s="11"/>
      <c r="F4" s="11"/>
      <c r="G4" s="11"/>
      <c r="H4" s="11"/>
      <c r="I4" s="11"/>
      <c r="J4" s="11"/>
      <c r="K4" s="11"/>
      <c r="L4" s="11"/>
      <c r="M4" s="11"/>
      <c r="N4" s="11"/>
      <c r="O4" s="11"/>
      <c r="P4" s="11"/>
      <c r="Q4" s="11"/>
      <c r="R4" s="11"/>
      <c r="S4" s="11"/>
      <c r="T4" s="11"/>
      <c r="U4" s="11"/>
      <c r="V4" s="243" t="s">
        <v>25</v>
      </c>
      <c r="W4" s="243"/>
      <c r="X4" s="238" t="str">
        <f>'11月'!X4:AA4</f>
        <v>C4SD9999</v>
      </c>
      <c r="Y4" s="238"/>
      <c r="Z4" s="238"/>
      <c r="AA4" s="238"/>
    </row>
    <row r="5" spans="2:29" ht="30" customHeight="1" thickBot="1">
      <c r="B5" s="179">
        <v>12</v>
      </c>
      <c r="C5" s="179"/>
      <c r="D5" s="6" t="s">
        <v>4</v>
      </c>
      <c r="E5" s="4"/>
      <c r="F5" s="4"/>
      <c r="G5" s="4"/>
      <c r="H5" s="1"/>
      <c r="I5" s="1"/>
      <c r="J5" s="1"/>
      <c r="K5" s="1"/>
      <c r="L5" s="1"/>
      <c r="M5" s="1"/>
      <c r="N5" s="1"/>
      <c r="O5" s="1"/>
      <c r="P5" s="1"/>
      <c r="Q5" s="1"/>
      <c r="R5" s="1"/>
      <c r="S5" s="1"/>
      <c r="T5" s="1"/>
      <c r="U5" s="1"/>
      <c r="V5" s="243" t="s">
        <v>21</v>
      </c>
      <c r="W5" s="243"/>
      <c r="X5" s="238" t="str">
        <f>'11月'!X5:AA5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'11月'!H10:K10</f>
        <v>業務区分
（要選択）</v>
      </c>
      <c r="I10" s="227"/>
      <c r="J10" s="227"/>
      <c r="K10" s="228"/>
      <c r="L10" s="226" t="str">
        <f>'11月'!L10:O10</f>
        <v>業務区分
（要選択）</v>
      </c>
      <c r="M10" s="227"/>
      <c r="N10" s="227"/>
      <c r="O10" s="228"/>
      <c r="P10" s="226" t="str">
        <f>'11月'!P10:S10</f>
        <v>業務区分
（要選択）</v>
      </c>
      <c r="Q10" s="227"/>
      <c r="R10" s="227"/>
      <c r="S10" s="228"/>
      <c r="T10" s="226" t="str">
        <f>'11月'!T10:W10</f>
        <v>業務区分
（要選択）</v>
      </c>
      <c r="U10" s="227"/>
      <c r="V10" s="227"/>
      <c r="W10" s="228"/>
      <c r="X10" s="226" t="str">
        <f>'11月'!X10:AA10</f>
        <v>業務区分
（要選択）</v>
      </c>
      <c r="Y10" s="227"/>
      <c r="Z10" s="227"/>
      <c r="AA10" s="230"/>
    </row>
    <row r="11" spans="2:29" ht="19.5" customHeight="1">
      <c r="B11" s="181"/>
      <c r="C11" s="184"/>
      <c r="D11" s="188"/>
      <c r="E11" s="189"/>
      <c r="F11" s="193"/>
      <c r="G11" s="193"/>
      <c r="H11" s="223" t="str">
        <f>'11月'!H11:K11</f>
        <v>（職員番号）</v>
      </c>
      <c r="I11" s="239"/>
      <c r="J11" s="239"/>
      <c r="K11" s="240"/>
      <c r="L11" s="223" t="str">
        <f>'11月'!L11:O11</f>
        <v>（職員番号）</v>
      </c>
      <c r="M11" s="239"/>
      <c r="N11" s="239"/>
      <c r="O11" s="240"/>
      <c r="P11" s="223" t="str">
        <f>'11月'!P11:S11</f>
        <v>（職員番号）</v>
      </c>
      <c r="Q11" s="239"/>
      <c r="R11" s="239"/>
      <c r="S11" s="240"/>
      <c r="T11" s="223" t="str">
        <f>'11月'!T11:W11</f>
        <v>（職員番号）</v>
      </c>
      <c r="U11" s="239"/>
      <c r="V11" s="239"/>
      <c r="W11" s="240"/>
      <c r="X11" s="223" t="str">
        <f>'11月'!X11:AA11</f>
        <v>（職員番号）</v>
      </c>
      <c r="Y11" s="239"/>
      <c r="Z11" s="239"/>
      <c r="AA11" s="241"/>
    </row>
    <row r="12" spans="2:29" ht="38.25" customHeight="1">
      <c r="B12" s="181"/>
      <c r="C12" s="184"/>
      <c r="D12" s="190"/>
      <c r="E12" s="191"/>
      <c r="F12" s="193"/>
      <c r="G12" s="193"/>
      <c r="H12" s="231" t="str">
        <f>'11月'!H12:K12</f>
        <v>TA科目名等
（TA以外は業務内容）</v>
      </c>
      <c r="I12" s="232"/>
      <c r="J12" s="232"/>
      <c r="K12" s="233"/>
      <c r="L12" s="231" t="str">
        <f>'11月'!L12:O12</f>
        <v>TA科目名等
（TA以外は業務内容）</v>
      </c>
      <c r="M12" s="232"/>
      <c r="N12" s="232"/>
      <c r="O12" s="233"/>
      <c r="P12" s="231" t="str">
        <f>'11月'!P12:S12</f>
        <v>TA科目名等
（TA以外は業務内容）</v>
      </c>
      <c r="Q12" s="232"/>
      <c r="R12" s="232"/>
      <c r="S12" s="233"/>
      <c r="T12" s="231" t="str">
        <f>'11月'!T12:W12</f>
        <v>TA科目名等
（TA以外は業務内容）</v>
      </c>
      <c r="U12" s="232"/>
      <c r="V12" s="232"/>
      <c r="W12" s="233"/>
      <c r="X12" s="231" t="str">
        <f>'11月'!X12:AA12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45992</v>
      </c>
      <c r="C14" s="65">
        <f>B14</f>
        <v>45992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IF(G14="",0,G14)+IF(QUOTIENT(B14-1,7)*7+1&lt;B14,'11月'!AC43,)</f>
        <v>0</v>
      </c>
    </row>
    <row r="15" spans="2:29" ht="20.100000000000001" customHeight="1">
      <c r="B15" s="9">
        <f>B14+1</f>
        <v>45993</v>
      </c>
      <c r="C15" s="65">
        <f>B15</f>
        <v>45993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45994</v>
      </c>
      <c r="C16" s="65">
        <f t="shared" ref="C16:C44" si="6">B16</f>
        <v>45994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45995</v>
      </c>
      <c r="C17" s="65">
        <f t="shared" si="6"/>
        <v>45995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45996</v>
      </c>
      <c r="C18" s="65">
        <f t="shared" si="6"/>
        <v>45996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45997</v>
      </c>
      <c r="C19" s="65">
        <f t="shared" si="6"/>
        <v>45997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45998</v>
      </c>
      <c r="C20" s="65">
        <f t="shared" si="6"/>
        <v>45998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45999</v>
      </c>
      <c r="C21" s="65">
        <f t="shared" si="6"/>
        <v>45999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46000</v>
      </c>
      <c r="C22" s="65">
        <f t="shared" si="6"/>
        <v>46000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46001</v>
      </c>
      <c r="C23" s="65">
        <f t="shared" si="6"/>
        <v>46001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46002</v>
      </c>
      <c r="C24" s="65">
        <f t="shared" si="6"/>
        <v>46002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46003</v>
      </c>
      <c r="C25" s="65">
        <f t="shared" si="6"/>
        <v>46003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46004</v>
      </c>
      <c r="C26" s="65">
        <f t="shared" si="6"/>
        <v>46004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46005</v>
      </c>
      <c r="C27" s="65">
        <f t="shared" si="6"/>
        <v>46005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46006</v>
      </c>
      <c r="C28" s="65">
        <f t="shared" si="6"/>
        <v>46006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46007</v>
      </c>
      <c r="C29" s="65">
        <f t="shared" si="6"/>
        <v>46007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46008</v>
      </c>
      <c r="C30" s="65">
        <f t="shared" si="6"/>
        <v>46008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46009</v>
      </c>
      <c r="C31" s="65">
        <f t="shared" si="6"/>
        <v>46009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46010</v>
      </c>
      <c r="C32" s="65">
        <f t="shared" si="6"/>
        <v>46010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46011</v>
      </c>
      <c r="C33" s="65">
        <f t="shared" si="6"/>
        <v>46011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46012</v>
      </c>
      <c r="C34" s="65">
        <f t="shared" si="6"/>
        <v>46012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46013</v>
      </c>
      <c r="C35" s="65">
        <f t="shared" si="6"/>
        <v>46013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46014</v>
      </c>
      <c r="C36" s="65">
        <f t="shared" si="6"/>
        <v>46014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46015</v>
      </c>
      <c r="C37" s="65">
        <f t="shared" si="6"/>
        <v>46015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46016</v>
      </c>
      <c r="C38" s="65">
        <f t="shared" si="6"/>
        <v>46016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46017</v>
      </c>
      <c r="C39" s="65">
        <f t="shared" si="6"/>
        <v>46017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0">
        <f t="shared" si="5"/>
        <v>46018</v>
      </c>
      <c r="C40" s="91">
        <f t="shared" si="6"/>
        <v>46018</v>
      </c>
      <c r="D40" s="92" t="str">
        <f t="shared" si="0"/>
        <v/>
      </c>
      <c r="E40" s="93" t="str">
        <f t="shared" si="1"/>
        <v/>
      </c>
      <c r="F40" s="93" t="str">
        <f t="shared" si="2"/>
        <v/>
      </c>
      <c r="G40" s="94" t="str">
        <f t="shared" si="3"/>
        <v/>
      </c>
      <c r="H40" s="110"/>
      <c r="I40" s="111"/>
      <c r="J40" s="111"/>
      <c r="K40" s="112"/>
      <c r="L40" s="110"/>
      <c r="M40" s="111"/>
      <c r="N40" s="111"/>
      <c r="O40" s="112"/>
      <c r="P40" s="110"/>
      <c r="Q40" s="111"/>
      <c r="R40" s="111"/>
      <c r="S40" s="112"/>
      <c r="T40" s="110"/>
      <c r="U40" s="111"/>
      <c r="V40" s="111"/>
      <c r="W40" s="112"/>
      <c r="X40" s="110"/>
      <c r="Y40" s="113"/>
      <c r="Z40" s="113"/>
      <c r="AA40" s="114"/>
      <c r="AC40" s="86">
        <f t="shared" si="4"/>
        <v>0</v>
      </c>
    </row>
    <row r="41" spans="1:29" ht="20.100000000000001" customHeight="1">
      <c r="B41" s="90">
        <f t="shared" si="5"/>
        <v>46019</v>
      </c>
      <c r="C41" s="91">
        <f t="shared" si="6"/>
        <v>46019</v>
      </c>
      <c r="D41" s="92" t="str">
        <f t="shared" si="0"/>
        <v/>
      </c>
      <c r="E41" s="93" t="str">
        <f t="shared" si="1"/>
        <v/>
      </c>
      <c r="F41" s="93" t="str">
        <f t="shared" si="2"/>
        <v/>
      </c>
      <c r="G41" s="94" t="str">
        <f t="shared" si="3"/>
        <v/>
      </c>
      <c r="H41" s="110"/>
      <c r="I41" s="111"/>
      <c r="J41" s="111"/>
      <c r="K41" s="112"/>
      <c r="L41" s="110"/>
      <c r="M41" s="111"/>
      <c r="N41" s="111"/>
      <c r="O41" s="112"/>
      <c r="P41" s="110"/>
      <c r="Q41" s="111"/>
      <c r="R41" s="111"/>
      <c r="S41" s="112"/>
      <c r="T41" s="110"/>
      <c r="U41" s="111"/>
      <c r="V41" s="111"/>
      <c r="W41" s="112"/>
      <c r="X41" s="110"/>
      <c r="Y41" s="113"/>
      <c r="Z41" s="113"/>
      <c r="AA41" s="114"/>
      <c r="AC41" s="86">
        <f t="shared" si="4"/>
        <v>0</v>
      </c>
    </row>
    <row r="42" spans="1:29" ht="20.100000000000001" customHeight="1">
      <c r="B42" s="9">
        <f>IF(B41="","",IF(DAY(B41+1)=1,"",B41+1))</f>
        <v>46020</v>
      </c>
      <c r="C42" s="66">
        <f t="shared" si="6"/>
        <v>46020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46021</v>
      </c>
      <c r="C43" s="65">
        <f t="shared" si="6"/>
        <v>46021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46022</v>
      </c>
      <c r="C44" s="67">
        <f t="shared" si="6"/>
        <v>46022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27" priority="5">
      <formula>MATCH($B14,祝日,0)&gt;0</formula>
    </cfRule>
    <cfRule type="expression" dxfId="26" priority="6">
      <formula>WEEKDAY($B14)=1</formula>
    </cfRule>
    <cfRule type="expression" dxfId="25" priority="7">
      <formula>WEEKDAY($B14)=7</formula>
    </cfRule>
  </conditionalFormatting>
  <conditionalFormatting sqref="B42:AA44">
    <cfRule type="expression" dxfId="24" priority="4">
      <formula>$B42=""</formula>
    </cfRule>
  </conditionalFormatting>
  <conditionalFormatting sqref="F14:F44">
    <cfRule type="expression" dxfId="23" priority="3">
      <formula>AND(G14&gt;TIME(6,0,0),F14&lt;TIME(0,45,0),G14&lt;&gt;"")=TRUE</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'12月'!X3:AA3</f>
        <v>○○学専攻</v>
      </c>
      <c r="Y3" s="237"/>
      <c r="Z3" s="237"/>
      <c r="AA3" s="237"/>
    </row>
    <row r="4" spans="2:29" ht="30" customHeight="1">
      <c r="B4" s="175">
        <f>'12月'!B4:C4+1</f>
        <v>2026</v>
      </c>
      <c r="C4" s="175"/>
      <c r="D4" s="1" t="s">
        <v>3</v>
      </c>
      <c r="E4" s="11"/>
      <c r="F4" s="11"/>
      <c r="G4" s="11"/>
      <c r="H4" s="11"/>
      <c r="I4" s="11"/>
      <c r="J4" s="11"/>
      <c r="K4" s="11"/>
      <c r="L4" s="11"/>
      <c r="M4" s="11"/>
      <c r="N4" s="11"/>
      <c r="O4" s="11"/>
      <c r="P4" s="11"/>
      <c r="Q4" s="11"/>
      <c r="R4" s="11"/>
      <c r="S4" s="11"/>
      <c r="T4" s="11"/>
      <c r="U4" s="11"/>
      <c r="V4" s="243" t="s">
        <v>25</v>
      </c>
      <c r="W4" s="243"/>
      <c r="X4" s="238" t="str">
        <f>'12月'!X4:AA4</f>
        <v>C4SD9999</v>
      </c>
      <c r="Y4" s="238"/>
      <c r="Z4" s="238"/>
      <c r="AA4" s="238"/>
    </row>
    <row r="5" spans="2:29" ht="30" customHeight="1" thickBot="1">
      <c r="B5" s="179">
        <v>1</v>
      </c>
      <c r="C5" s="179"/>
      <c r="D5" s="6" t="s">
        <v>4</v>
      </c>
      <c r="E5" s="4"/>
      <c r="F5" s="4"/>
      <c r="G5" s="4"/>
      <c r="H5" s="1"/>
      <c r="I5" s="1"/>
      <c r="J5" s="1"/>
      <c r="K5" s="1"/>
      <c r="L5" s="1"/>
      <c r="M5" s="1"/>
      <c r="N5" s="1"/>
      <c r="O5" s="1"/>
      <c r="P5" s="1"/>
      <c r="Q5" s="1"/>
      <c r="R5" s="1"/>
      <c r="S5" s="1"/>
      <c r="T5" s="1"/>
      <c r="U5" s="1"/>
      <c r="V5" s="243" t="s">
        <v>21</v>
      </c>
      <c r="W5" s="243"/>
      <c r="X5" s="238" t="str">
        <f>'12月'!X5:AA5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'12月'!H10:K10</f>
        <v>業務区分
（要選択）</v>
      </c>
      <c r="I10" s="227"/>
      <c r="J10" s="227"/>
      <c r="K10" s="228"/>
      <c r="L10" s="226" t="str">
        <f>'12月'!L10:O10</f>
        <v>業務区分
（要選択）</v>
      </c>
      <c r="M10" s="227"/>
      <c r="N10" s="227"/>
      <c r="O10" s="228"/>
      <c r="P10" s="226" t="str">
        <f>'12月'!P10:S10</f>
        <v>業務区分
（要選択）</v>
      </c>
      <c r="Q10" s="227"/>
      <c r="R10" s="227"/>
      <c r="S10" s="228"/>
      <c r="T10" s="226" t="str">
        <f>'12月'!T10:W10</f>
        <v>業務区分
（要選択）</v>
      </c>
      <c r="U10" s="227"/>
      <c r="V10" s="227"/>
      <c r="W10" s="228"/>
      <c r="X10" s="226" t="str">
        <f>'12月'!X10:AA10</f>
        <v>業務区分
（要選択）</v>
      </c>
      <c r="Y10" s="227"/>
      <c r="Z10" s="227"/>
      <c r="AA10" s="230"/>
    </row>
    <row r="11" spans="2:29" ht="19.5" customHeight="1">
      <c r="B11" s="181"/>
      <c r="C11" s="184"/>
      <c r="D11" s="188"/>
      <c r="E11" s="189"/>
      <c r="F11" s="193"/>
      <c r="G11" s="193"/>
      <c r="H11" s="223" t="str">
        <f>'12月'!H11:K11</f>
        <v>（職員番号）</v>
      </c>
      <c r="I11" s="239"/>
      <c r="J11" s="239"/>
      <c r="K11" s="240"/>
      <c r="L11" s="223" t="str">
        <f>'12月'!L11:O11</f>
        <v>（職員番号）</v>
      </c>
      <c r="M11" s="239"/>
      <c r="N11" s="239"/>
      <c r="O11" s="240"/>
      <c r="P11" s="223" t="str">
        <f>'12月'!P11:S11</f>
        <v>（職員番号）</v>
      </c>
      <c r="Q11" s="239"/>
      <c r="R11" s="239"/>
      <c r="S11" s="240"/>
      <c r="T11" s="223" t="str">
        <f>'12月'!T11:W11</f>
        <v>（職員番号）</v>
      </c>
      <c r="U11" s="239"/>
      <c r="V11" s="239"/>
      <c r="W11" s="240"/>
      <c r="X11" s="223" t="str">
        <f>'12月'!X11:AA11</f>
        <v>（職員番号）</v>
      </c>
      <c r="Y11" s="239"/>
      <c r="Z11" s="239"/>
      <c r="AA11" s="241"/>
    </row>
    <row r="12" spans="2:29" ht="38.25" customHeight="1">
      <c r="B12" s="181"/>
      <c r="C12" s="184"/>
      <c r="D12" s="190"/>
      <c r="E12" s="191"/>
      <c r="F12" s="193"/>
      <c r="G12" s="193"/>
      <c r="H12" s="231" t="str">
        <f>'12月'!H12:K12</f>
        <v>TA科目名等
（TA以外は業務内容）</v>
      </c>
      <c r="I12" s="232"/>
      <c r="J12" s="232"/>
      <c r="K12" s="233"/>
      <c r="L12" s="231" t="str">
        <f>'12月'!L12:O12</f>
        <v>TA科目名等
（TA以外は業務内容）</v>
      </c>
      <c r="M12" s="232"/>
      <c r="N12" s="232"/>
      <c r="O12" s="233"/>
      <c r="P12" s="231" t="str">
        <f>'12月'!P12:S12</f>
        <v>TA科目名等
（TA以外は業務内容）</v>
      </c>
      <c r="Q12" s="232"/>
      <c r="R12" s="232"/>
      <c r="S12" s="233"/>
      <c r="T12" s="231" t="str">
        <f>'12月'!T12:W12</f>
        <v>TA科目名等
（TA以外は業務内容）</v>
      </c>
      <c r="U12" s="232"/>
      <c r="V12" s="232"/>
      <c r="W12" s="233"/>
      <c r="X12" s="231" t="str">
        <f>'12月'!X12:AA12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46023</v>
      </c>
      <c r="C14" s="65">
        <f>B14</f>
        <v>46023</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IF(G14="",0,G14)+IF(QUOTIENT(B14-1,7)*7+1&lt;B14,'12月'!AC44,)</f>
        <v>0</v>
      </c>
    </row>
    <row r="15" spans="2:29" ht="20.100000000000001" customHeight="1">
      <c r="B15" s="9">
        <f>B14+1</f>
        <v>46024</v>
      </c>
      <c r="C15" s="65">
        <f>B15</f>
        <v>46024</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46025</v>
      </c>
      <c r="C16" s="65">
        <f t="shared" ref="C16:C44" si="6">B16</f>
        <v>46025</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46026</v>
      </c>
      <c r="C17" s="65">
        <f t="shared" si="6"/>
        <v>46026</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46027</v>
      </c>
      <c r="C18" s="65">
        <f t="shared" si="6"/>
        <v>46027</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46028</v>
      </c>
      <c r="C19" s="65">
        <f t="shared" si="6"/>
        <v>46028</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46029</v>
      </c>
      <c r="C20" s="65">
        <f t="shared" si="6"/>
        <v>46029</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46030</v>
      </c>
      <c r="C21" s="65">
        <f t="shared" si="6"/>
        <v>46030</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46031</v>
      </c>
      <c r="C22" s="65">
        <f t="shared" si="6"/>
        <v>46031</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46032</v>
      </c>
      <c r="C23" s="65">
        <f t="shared" si="6"/>
        <v>46032</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46033</v>
      </c>
      <c r="C24" s="65">
        <f t="shared" si="6"/>
        <v>46033</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46034</v>
      </c>
      <c r="C25" s="65">
        <f t="shared" si="6"/>
        <v>46034</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46035</v>
      </c>
      <c r="C26" s="65">
        <f t="shared" si="6"/>
        <v>46035</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46036</v>
      </c>
      <c r="C27" s="65">
        <f t="shared" si="6"/>
        <v>46036</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46037</v>
      </c>
      <c r="C28" s="65">
        <f t="shared" si="6"/>
        <v>46037</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46038</v>
      </c>
      <c r="C29" s="65">
        <f t="shared" si="6"/>
        <v>46038</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46039</v>
      </c>
      <c r="C30" s="65">
        <f t="shared" si="6"/>
        <v>46039</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46040</v>
      </c>
      <c r="C31" s="65">
        <f t="shared" si="6"/>
        <v>46040</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46041</v>
      </c>
      <c r="C32" s="65">
        <f t="shared" si="6"/>
        <v>46041</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46042</v>
      </c>
      <c r="C33" s="65">
        <f t="shared" si="6"/>
        <v>46042</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46043</v>
      </c>
      <c r="C34" s="65">
        <f t="shared" si="6"/>
        <v>46043</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46044</v>
      </c>
      <c r="C35" s="65">
        <f t="shared" si="6"/>
        <v>46044</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46045</v>
      </c>
      <c r="C36" s="65">
        <f t="shared" si="6"/>
        <v>46045</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46046</v>
      </c>
      <c r="C37" s="65">
        <f t="shared" si="6"/>
        <v>46046</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46047</v>
      </c>
      <c r="C38" s="65">
        <f t="shared" si="6"/>
        <v>46047</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46048</v>
      </c>
      <c r="C39" s="65">
        <f t="shared" si="6"/>
        <v>46048</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46049</v>
      </c>
      <c r="C40" s="65">
        <f t="shared" si="6"/>
        <v>46049</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46050</v>
      </c>
      <c r="C41" s="65">
        <f t="shared" si="6"/>
        <v>46050</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46051</v>
      </c>
      <c r="C42" s="66">
        <f t="shared" si="6"/>
        <v>46051</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46052</v>
      </c>
      <c r="C43" s="65">
        <f t="shared" si="6"/>
        <v>46052</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46053</v>
      </c>
      <c r="C44" s="67">
        <f t="shared" si="6"/>
        <v>46053</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20" priority="5">
      <formula>MATCH($B14,祝日,0)&gt;0</formula>
    </cfRule>
    <cfRule type="expression" dxfId="19" priority="6">
      <formula>WEEKDAY($B14)=1</formula>
    </cfRule>
    <cfRule type="expression" dxfId="18" priority="7">
      <formula>WEEKDAY($B14)=7</formula>
    </cfRule>
  </conditionalFormatting>
  <conditionalFormatting sqref="B42:AA44">
    <cfRule type="expression" dxfId="17" priority="4">
      <formula>$B42=""</formula>
    </cfRule>
  </conditionalFormatting>
  <conditionalFormatting sqref="F14:F44">
    <cfRule type="expression" dxfId="16" priority="3">
      <formula>AND(G14&gt;TIME(6,0,0),F14&lt;TIME(0,45,0),G14&lt;&gt;"")=TRUE</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C61"/>
  <sheetViews>
    <sheetView view="pageBreakPreview" topLeftCell="B1" zoomScale="80" zoomScaleNormal="100" zoomScaleSheetLayoutView="80" workbookViewId="0">
      <selection activeCell="B4" sqref="B4:C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'1月'!X3:AA3</f>
        <v>○○学専攻</v>
      </c>
      <c r="Y3" s="237"/>
      <c r="Z3" s="237"/>
      <c r="AA3" s="237"/>
    </row>
    <row r="4" spans="2:29" ht="30" customHeight="1">
      <c r="B4" s="175">
        <f>'1月'!B4:C4</f>
        <v>2026</v>
      </c>
      <c r="C4" s="175"/>
      <c r="D4" s="1" t="s">
        <v>3</v>
      </c>
      <c r="E4" s="11"/>
      <c r="F4" s="11"/>
      <c r="G4" s="11"/>
      <c r="H4" s="11"/>
      <c r="I4" s="11"/>
      <c r="J4" s="11"/>
      <c r="K4" s="11"/>
      <c r="L4" s="11"/>
      <c r="M4" s="11"/>
      <c r="N4" s="11"/>
      <c r="O4" s="11"/>
      <c r="P4" s="11"/>
      <c r="Q4" s="11"/>
      <c r="R4" s="11"/>
      <c r="S4" s="11"/>
      <c r="T4" s="11"/>
      <c r="U4" s="11"/>
      <c r="V4" s="243" t="s">
        <v>25</v>
      </c>
      <c r="W4" s="243"/>
      <c r="X4" s="238" t="str">
        <f>'1月'!X4:AA4</f>
        <v>C4SD9999</v>
      </c>
      <c r="Y4" s="238"/>
      <c r="Z4" s="238"/>
      <c r="AA4" s="238"/>
    </row>
    <row r="5" spans="2:29" ht="30" customHeight="1" thickBot="1">
      <c r="B5" s="179">
        <v>2</v>
      </c>
      <c r="C5" s="179"/>
      <c r="D5" s="6" t="s">
        <v>4</v>
      </c>
      <c r="E5" s="4"/>
      <c r="F5" s="4"/>
      <c r="G5" s="4"/>
      <c r="H5" s="1"/>
      <c r="I5" s="1"/>
      <c r="J5" s="1"/>
      <c r="K5" s="1"/>
      <c r="L5" s="1"/>
      <c r="M5" s="1"/>
      <c r="N5" s="1"/>
      <c r="O5" s="1"/>
      <c r="P5" s="1"/>
      <c r="Q5" s="1"/>
      <c r="R5" s="1"/>
      <c r="S5" s="1"/>
      <c r="T5" s="1"/>
      <c r="U5" s="1"/>
      <c r="V5" s="243" t="s">
        <v>21</v>
      </c>
      <c r="W5" s="243"/>
      <c r="X5" s="238" t="str">
        <f>'1月'!X5:AA5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'1月'!H10:K10</f>
        <v>業務区分
（要選択）</v>
      </c>
      <c r="I10" s="227"/>
      <c r="J10" s="227"/>
      <c r="K10" s="228"/>
      <c r="L10" s="226" t="str">
        <f>'1月'!L10:O10</f>
        <v>業務区分
（要選択）</v>
      </c>
      <c r="M10" s="227"/>
      <c r="N10" s="227"/>
      <c r="O10" s="228"/>
      <c r="P10" s="226" t="str">
        <f>'1月'!P10:S10</f>
        <v>業務区分
（要選択）</v>
      </c>
      <c r="Q10" s="227"/>
      <c r="R10" s="227"/>
      <c r="S10" s="228"/>
      <c r="T10" s="226" t="str">
        <f>'1月'!T10:W10</f>
        <v>業務区分
（要選択）</v>
      </c>
      <c r="U10" s="227"/>
      <c r="V10" s="227"/>
      <c r="W10" s="228"/>
      <c r="X10" s="226" t="str">
        <f>'1月'!X10:AA10</f>
        <v>業務区分
（要選択）</v>
      </c>
      <c r="Y10" s="227"/>
      <c r="Z10" s="227"/>
      <c r="AA10" s="230"/>
    </row>
    <row r="11" spans="2:29" ht="19.5" customHeight="1">
      <c r="B11" s="181"/>
      <c r="C11" s="184"/>
      <c r="D11" s="188"/>
      <c r="E11" s="189"/>
      <c r="F11" s="193"/>
      <c r="G11" s="193"/>
      <c r="H11" s="223" t="str">
        <f>'1月'!H11:K11</f>
        <v>（職員番号）</v>
      </c>
      <c r="I11" s="239"/>
      <c r="J11" s="239"/>
      <c r="K11" s="240"/>
      <c r="L11" s="223" t="str">
        <f>'1月'!L11:O11</f>
        <v>（職員番号）</v>
      </c>
      <c r="M11" s="239"/>
      <c r="N11" s="239"/>
      <c r="O11" s="240"/>
      <c r="P11" s="223" t="str">
        <f>'1月'!P11:S11</f>
        <v>（職員番号）</v>
      </c>
      <c r="Q11" s="239"/>
      <c r="R11" s="239"/>
      <c r="S11" s="240"/>
      <c r="T11" s="223" t="str">
        <f>'1月'!T11:W11</f>
        <v>（職員番号）</v>
      </c>
      <c r="U11" s="239"/>
      <c r="V11" s="239"/>
      <c r="W11" s="240"/>
      <c r="X11" s="223" t="str">
        <f>'1月'!X11:AA11</f>
        <v>（職員番号）</v>
      </c>
      <c r="Y11" s="239"/>
      <c r="Z11" s="239"/>
      <c r="AA11" s="241"/>
    </row>
    <row r="12" spans="2:29" ht="38.25" customHeight="1">
      <c r="B12" s="181"/>
      <c r="C12" s="184"/>
      <c r="D12" s="190"/>
      <c r="E12" s="191"/>
      <c r="F12" s="193"/>
      <c r="G12" s="193"/>
      <c r="H12" s="231" t="str">
        <f>'1月'!H12:K12</f>
        <v>TA科目名等
（TA以外は業務内容）</v>
      </c>
      <c r="I12" s="232"/>
      <c r="J12" s="232"/>
      <c r="K12" s="233"/>
      <c r="L12" s="231" t="str">
        <f>'1月'!L12:O12</f>
        <v>TA科目名等
（TA以外は業務内容）</v>
      </c>
      <c r="M12" s="232"/>
      <c r="N12" s="232"/>
      <c r="O12" s="233"/>
      <c r="P12" s="231" t="str">
        <f>'1月'!P12:S12</f>
        <v>TA科目名等
（TA以外は業務内容）</v>
      </c>
      <c r="Q12" s="232"/>
      <c r="R12" s="232"/>
      <c r="S12" s="233"/>
      <c r="T12" s="231" t="str">
        <f>'1月'!T12:W12</f>
        <v>TA科目名等
（TA以外は業務内容）</v>
      </c>
      <c r="U12" s="232"/>
      <c r="V12" s="232"/>
      <c r="W12" s="233"/>
      <c r="X12" s="231" t="str">
        <f>'1月'!X12:AA12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46054</v>
      </c>
      <c r="C14" s="65">
        <f>B14</f>
        <v>46054</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IF(G14="",0,G14)+IF(QUOTIENT(B14-1,7)*7+1&lt;B14,'1月'!AC44,)</f>
        <v>0</v>
      </c>
    </row>
    <row r="15" spans="2:29" ht="20.100000000000001" customHeight="1">
      <c r="B15" s="9">
        <f>B14+1</f>
        <v>46055</v>
      </c>
      <c r="C15" s="65">
        <f>B15</f>
        <v>46055</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2" si="4">IF(G15="",0,G15)+IF(QUOTIENT(B15-1,7)*7+1&lt;B15,AC14,)</f>
        <v>0</v>
      </c>
    </row>
    <row r="16" spans="2:29" ht="20.100000000000001" customHeight="1">
      <c r="B16" s="9">
        <f t="shared" ref="B16:B41" si="5">B15+1</f>
        <v>46056</v>
      </c>
      <c r="C16" s="65">
        <f t="shared" ref="C16:C44" si="6">B16</f>
        <v>46056</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46057</v>
      </c>
      <c r="C17" s="65">
        <f t="shared" si="6"/>
        <v>46057</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46058</v>
      </c>
      <c r="C18" s="65">
        <f t="shared" si="6"/>
        <v>46058</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46059</v>
      </c>
      <c r="C19" s="65">
        <f t="shared" si="6"/>
        <v>46059</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46060</v>
      </c>
      <c r="C20" s="65">
        <f t="shared" si="6"/>
        <v>46060</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46061</v>
      </c>
      <c r="C21" s="65">
        <f t="shared" si="6"/>
        <v>46061</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46062</v>
      </c>
      <c r="C22" s="65">
        <f t="shared" si="6"/>
        <v>46062</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46063</v>
      </c>
      <c r="C23" s="65">
        <f t="shared" si="6"/>
        <v>46063</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46064</v>
      </c>
      <c r="C24" s="65">
        <f t="shared" si="6"/>
        <v>46064</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46065</v>
      </c>
      <c r="C25" s="65">
        <f t="shared" si="6"/>
        <v>46065</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46066</v>
      </c>
      <c r="C26" s="65">
        <f t="shared" si="6"/>
        <v>46066</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46067</v>
      </c>
      <c r="C27" s="65">
        <f t="shared" si="6"/>
        <v>46067</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46068</v>
      </c>
      <c r="C28" s="65">
        <f t="shared" si="6"/>
        <v>46068</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46069</v>
      </c>
      <c r="C29" s="65">
        <f t="shared" si="6"/>
        <v>46069</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46070</v>
      </c>
      <c r="C30" s="65">
        <f t="shared" si="6"/>
        <v>46070</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46071</v>
      </c>
      <c r="C31" s="65">
        <f t="shared" si="6"/>
        <v>46071</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46072</v>
      </c>
      <c r="C32" s="65">
        <f t="shared" si="6"/>
        <v>46072</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46073</v>
      </c>
      <c r="C33" s="65">
        <f t="shared" si="6"/>
        <v>46073</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46074</v>
      </c>
      <c r="C34" s="65">
        <f t="shared" si="6"/>
        <v>46074</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46075</v>
      </c>
      <c r="C35" s="65">
        <f t="shared" si="6"/>
        <v>46075</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46076</v>
      </c>
      <c r="C36" s="65">
        <f t="shared" si="6"/>
        <v>46076</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46077</v>
      </c>
      <c r="C37" s="65">
        <f t="shared" si="6"/>
        <v>46077</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46078</v>
      </c>
      <c r="C38" s="65">
        <f t="shared" si="6"/>
        <v>46078</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46079</v>
      </c>
      <c r="C39" s="65">
        <f t="shared" si="6"/>
        <v>46079</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46080</v>
      </c>
      <c r="C40" s="65">
        <f t="shared" si="6"/>
        <v>46080</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46081</v>
      </c>
      <c r="C41" s="65">
        <f t="shared" si="6"/>
        <v>46081</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t="str">
        <f>IF(B41="","",IF(DAY(B41+1)=1,"",B41+1))</f>
        <v/>
      </c>
      <c r="C42" s="66" t="str">
        <f t="shared" si="6"/>
        <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t="e">
        <f t="shared" si="4"/>
        <v>#VALUE!</v>
      </c>
    </row>
    <row r="43" spans="1:29" ht="20.100000000000001" customHeight="1">
      <c r="B43" s="9" t="str">
        <f t="shared" ref="B43:B44" si="7">IF(B42="","",IF(DAY(B42+1)=1,"",B42+1))</f>
        <v/>
      </c>
      <c r="C43" s="65" t="str">
        <f t="shared" si="6"/>
        <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row r="48" spans="1:29" ht="18.75" customHeight="1"/>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B45:F45"/>
    <mergeCell ref="H45:K45"/>
    <mergeCell ref="L45:O45"/>
    <mergeCell ref="P45:S45"/>
    <mergeCell ref="T45:W45"/>
    <mergeCell ref="X45:AA45"/>
    <mergeCell ref="H11:K11"/>
    <mergeCell ref="L11:O11"/>
    <mergeCell ref="P11:S11"/>
    <mergeCell ref="T11:W11"/>
    <mergeCell ref="X11:AA11"/>
    <mergeCell ref="H12:K12"/>
    <mergeCell ref="L12:O12"/>
    <mergeCell ref="P12:S12"/>
    <mergeCell ref="T12:W12"/>
    <mergeCell ref="X12:AA12"/>
    <mergeCell ref="F8:F13"/>
    <mergeCell ref="G8:G13"/>
    <mergeCell ref="H8:AA8"/>
    <mergeCell ref="H9:K9"/>
    <mergeCell ref="L9:O9"/>
    <mergeCell ref="P9:S9"/>
    <mergeCell ref="T9:W9"/>
    <mergeCell ref="X9:AA9"/>
    <mergeCell ref="H10:K10"/>
    <mergeCell ref="L10:O10"/>
    <mergeCell ref="P10:S10"/>
    <mergeCell ref="T10:W10"/>
    <mergeCell ref="X10:AA10"/>
    <mergeCell ref="Z49:AA51"/>
    <mergeCell ref="C52:X61"/>
    <mergeCell ref="Z52:AA55"/>
    <mergeCell ref="B2:AA2"/>
    <mergeCell ref="B3:C3"/>
    <mergeCell ref="V3:W3"/>
    <mergeCell ref="X3:AA3"/>
    <mergeCell ref="B4:C4"/>
    <mergeCell ref="V4:W4"/>
    <mergeCell ref="X4:AA4"/>
    <mergeCell ref="B5:C5"/>
    <mergeCell ref="V5:W5"/>
    <mergeCell ref="X5:AA5"/>
    <mergeCell ref="B8:B13"/>
    <mergeCell ref="C8:C13"/>
    <mergeCell ref="D8:E12"/>
  </mergeCells>
  <phoneticPr fontId="1"/>
  <conditionalFormatting sqref="B14:AA44">
    <cfRule type="expression" dxfId="13" priority="5">
      <formula>MATCH($B14,祝日,0)&gt;0</formula>
    </cfRule>
    <cfRule type="expression" dxfId="12" priority="6">
      <formula>WEEKDAY($B14)=1</formula>
    </cfRule>
    <cfRule type="expression" dxfId="11" priority="7">
      <formula>WEEKDAY($B14)=7</formula>
    </cfRule>
  </conditionalFormatting>
  <conditionalFormatting sqref="B42:AA44">
    <cfRule type="expression" dxfId="10" priority="4">
      <formula>$B42=""</formula>
    </cfRule>
  </conditionalFormatting>
  <conditionalFormatting sqref="F14:F44">
    <cfRule type="expression" dxfId="9" priority="3">
      <formula>AND(G14&gt;TIME(6,0,0),F14&lt;TIME(0,45,0),G14&lt;&gt;"")=TRUE</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C61"/>
  <sheetViews>
    <sheetView view="pageBreakPreview" topLeftCell="B4" zoomScale="80" zoomScaleNormal="100" zoomScaleSheetLayoutView="80" workbookViewId="0">
      <selection activeCell="B4" sqref="B4:C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'2月'!X3:AA3</f>
        <v>○○学専攻</v>
      </c>
      <c r="Y3" s="237"/>
      <c r="Z3" s="237"/>
      <c r="AA3" s="237"/>
    </row>
    <row r="4" spans="2:29" ht="30" customHeight="1">
      <c r="B4" s="175">
        <f>'2月'!B4:C4</f>
        <v>2026</v>
      </c>
      <c r="C4" s="175"/>
      <c r="D4" s="1" t="s">
        <v>3</v>
      </c>
      <c r="E4" s="11"/>
      <c r="F4" s="11"/>
      <c r="G4" s="11"/>
      <c r="H4" s="11"/>
      <c r="I4" s="11"/>
      <c r="J4" s="11"/>
      <c r="K4" s="11"/>
      <c r="L4" s="11"/>
      <c r="M4" s="11"/>
      <c r="N4" s="11"/>
      <c r="O4" s="11"/>
      <c r="P4" s="11"/>
      <c r="Q4" s="11"/>
      <c r="R4" s="11"/>
      <c r="S4" s="11"/>
      <c r="T4" s="11"/>
      <c r="U4" s="11"/>
      <c r="V4" s="243" t="s">
        <v>25</v>
      </c>
      <c r="W4" s="243"/>
      <c r="X4" s="238" t="str">
        <f>'2月'!X4:AA4</f>
        <v>C4SD9999</v>
      </c>
      <c r="Y4" s="238"/>
      <c r="Z4" s="238"/>
      <c r="AA4" s="238"/>
    </row>
    <row r="5" spans="2:29" ht="30" customHeight="1" thickBot="1">
      <c r="B5" s="179">
        <v>3</v>
      </c>
      <c r="C5" s="179"/>
      <c r="D5" s="6" t="s">
        <v>4</v>
      </c>
      <c r="E5" s="4"/>
      <c r="F5" s="4"/>
      <c r="G5" s="4"/>
      <c r="H5" s="1"/>
      <c r="I5" s="1"/>
      <c r="J5" s="1"/>
      <c r="K5" s="1"/>
      <c r="L5" s="1"/>
      <c r="M5" s="1"/>
      <c r="N5" s="1"/>
      <c r="O5" s="1"/>
      <c r="P5" s="1"/>
      <c r="Q5" s="1"/>
      <c r="R5" s="1"/>
      <c r="S5" s="1"/>
      <c r="T5" s="1"/>
      <c r="U5" s="1"/>
      <c r="V5" s="243" t="s">
        <v>21</v>
      </c>
      <c r="W5" s="243"/>
      <c r="X5" s="238" t="str">
        <f>'2月'!X5:AA5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'2月'!H10:K10</f>
        <v>業務区分
（要選択）</v>
      </c>
      <c r="I10" s="227"/>
      <c r="J10" s="227"/>
      <c r="K10" s="228"/>
      <c r="L10" s="226" t="str">
        <f>'2月'!L10:O10</f>
        <v>業務区分
（要選択）</v>
      </c>
      <c r="M10" s="227"/>
      <c r="N10" s="227"/>
      <c r="O10" s="228"/>
      <c r="P10" s="226" t="str">
        <f>'2月'!P10:S10</f>
        <v>業務区分
（要選択）</v>
      </c>
      <c r="Q10" s="227"/>
      <c r="R10" s="227"/>
      <c r="S10" s="228"/>
      <c r="T10" s="226" t="str">
        <f>'2月'!T10:W10</f>
        <v>業務区分
（要選択）</v>
      </c>
      <c r="U10" s="227"/>
      <c r="V10" s="227"/>
      <c r="W10" s="228"/>
      <c r="X10" s="226" t="str">
        <f>'2月'!X10:AA10</f>
        <v>業務区分
（要選択）</v>
      </c>
      <c r="Y10" s="227"/>
      <c r="Z10" s="227"/>
      <c r="AA10" s="230"/>
    </row>
    <row r="11" spans="2:29" ht="19.5" customHeight="1">
      <c r="B11" s="181"/>
      <c r="C11" s="184"/>
      <c r="D11" s="188"/>
      <c r="E11" s="189"/>
      <c r="F11" s="193"/>
      <c r="G11" s="193"/>
      <c r="H11" s="223" t="str">
        <f>'2月'!H11:K11</f>
        <v>（職員番号）</v>
      </c>
      <c r="I11" s="239"/>
      <c r="J11" s="239"/>
      <c r="K11" s="240"/>
      <c r="L11" s="223" t="str">
        <f>'2月'!L11:O11</f>
        <v>（職員番号）</v>
      </c>
      <c r="M11" s="239"/>
      <c r="N11" s="239"/>
      <c r="O11" s="240"/>
      <c r="P11" s="223" t="str">
        <f>'2月'!P11:S11</f>
        <v>（職員番号）</v>
      </c>
      <c r="Q11" s="239"/>
      <c r="R11" s="239"/>
      <c r="S11" s="240"/>
      <c r="T11" s="223" t="str">
        <f>'2月'!T11:W11</f>
        <v>（職員番号）</v>
      </c>
      <c r="U11" s="239"/>
      <c r="V11" s="239"/>
      <c r="W11" s="240"/>
      <c r="X11" s="223" t="str">
        <f>'2月'!X11:AA11</f>
        <v>（職員番号）</v>
      </c>
      <c r="Y11" s="239"/>
      <c r="Z11" s="239"/>
      <c r="AA11" s="241"/>
    </row>
    <row r="12" spans="2:29" ht="38.25" customHeight="1">
      <c r="B12" s="181"/>
      <c r="C12" s="184"/>
      <c r="D12" s="190"/>
      <c r="E12" s="191"/>
      <c r="F12" s="193"/>
      <c r="G12" s="193"/>
      <c r="H12" s="231" t="str">
        <f>'2月'!H12:K12</f>
        <v>TA科目名等
（TA以外は業務内容）</v>
      </c>
      <c r="I12" s="232"/>
      <c r="J12" s="232"/>
      <c r="K12" s="233"/>
      <c r="L12" s="231" t="str">
        <f>'2月'!L12:O12</f>
        <v>TA科目名等
（TA以外は業務内容）</v>
      </c>
      <c r="M12" s="232"/>
      <c r="N12" s="232"/>
      <c r="O12" s="233"/>
      <c r="P12" s="231" t="str">
        <f>'2月'!P12:S12</f>
        <v>TA科目名等
（TA以外は業務内容）</v>
      </c>
      <c r="Q12" s="232"/>
      <c r="R12" s="232"/>
      <c r="S12" s="233"/>
      <c r="T12" s="231" t="str">
        <f>'2月'!T12:W12</f>
        <v>TA科目名等
（TA以外は業務内容）</v>
      </c>
      <c r="U12" s="232"/>
      <c r="V12" s="232"/>
      <c r="W12" s="233"/>
      <c r="X12" s="231" t="str">
        <f>'2月'!X12:AA12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46082</v>
      </c>
      <c r="C14" s="65">
        <f>B14</f>
        <v>46082</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IF(G14="",0,G14)+IF(QUOTIENT(B14-1,7)*7+1&lt;B14,'2月'!AC42,)</f>
        <v>0</v>
      </c>
    </row>
    <row r="15" spans="2:29" ht="20.100000000000001" customHeight="1">
      <c r="B15" s="9">
        <f>B14+1</f>
        <v>46083</v>
      </c>
      <c r="C15" s="65">
        <f>B15</f>
        <v>46083</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46084</v>
      </c>
      <c r="C16" s="65">
        <f t="shared" ref="C16:C44" si="6">B16</f>
        <v>46084</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46085</v>
      </c>
      <c r="C17" s="65">
        <f t="shared" si="6"/>
        <v>46085</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46086</v>
      </c>
      <c r="C18" s="65">
        <f t="shared" si="6"/>
        <v>46086</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46087</v>
      </c>
      <c r="C19" s="65">
        <f t="shared" si="6"/>
        <v>46087</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46088</v>
      </c>
      <c r="C20" s="65">
        <f t="shared" si="6"/>
        <v>46088</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46089</v>
      </c>
      <c r="C21" s="65">
        <f t="shared" si="6"/>
        <v>46089</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46090</v>
      </c>
      <c r="C22" s="65">
        <f t="shared" si="6"/>
        <v>46090</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46091</v>
      </c>
      <c r="C23" s="65">
        <f t="shared" si="6"/>
        <v>46091</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46092</v>
      </c>
      <c r="C24" s="65">
        <f t="shared" si="6"/>
        <v>46092</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46093</v>
      </c>
      <c r="C25" s="65">
        <f t="shared" si="6"/>
        <v>46093</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46094</v>
      </c>
      <c r="C26" s="65">
        <f t="shared" si="6"/>
        <v>46094</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46095</v>
      </c>
      <c r="C27" s="65">
        <f t="shared" si="6"/>
        <v>46095</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46096</v>
      </c>
      <c r="C28" s="65">
        <f t="shared" si="6"/>
        <v>46096</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46097</v>
      </c>
      <c r="C29" s="65">
        <f t="shared" si="6"/>
        <v>46097</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46098</v>
      </c>
      <c r="C30" s="65">
        <f t="shared" si="6"/>
        <v>46098</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46099</v>
      </c>
      <c r="C31" s="65">
        <f t="shared" si="6"/>
        <v>46099</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46100</v>
      </c>
      <c r="C32" s="65">
        <f t="shared" si="6"/>
        <v>46100</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46101</v>
      </c>
      <c r="C33" s="65">
        <f t="shared" si="6"/>
        <v>46101</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46102</v>
      </c>
      <c r="C34" s="65">
        <f t="shared" si="6"/>
        <v>46102</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46103</v>
      </c>
      <c r="C35" s="65">
        <f t="shared" si="6"/>
        <v>46103</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46104</v>
      </c>
      <c r="C36" s="65">
        <f t="shared" si="6"/>
        <v>46104</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46105</v>
      </c>
      <c r="C37" s="65">
        <f t="shared" si="6"/>
        <v>46105</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46106</v>
      </c>
      <c r="C38" s="65">
        <f t="shared" si="6"/>
        <v>46106</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46107</v>
      </c>
      <c r="C39" s="65">
        <f t="shared" si="6"/>
        <v>46107</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46108</v>
      </c>
      <c r="C40" s="65">
        <f t="shared" si="6"/>
        <v>46108</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46109</v>
      </c>
      <c r="C41" s="65">
        <f t="shared" si="6"/>
        <v>46109</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46110</v>
      </c>
      <c r="C42" s="66">
        <f t="shared" si="6"/>
        <v>46110</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46111</v>
      </c>
      <c r="C43" s="65">
        <f t="shared" si="6"/>
        <v>46111</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46112</v>
      </c>
      <c r="C44" s="67">
        <f t="shared" si="6"/>
        <v>46112</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Z52:AA55"/>
    <mergeCell ref="C52:X61"/>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6" priority="5">
      <formula>MATCH($B14,祝日,0)&gt;0</formula>
    </cfRule>
    <cfRule type="expression" dxfId="5" priority="6">
      <formula>WEEKDAY($B14)=1</formula>
    </cfRule>
    <cfRule type="expression" dxfId="4" priority="7">
      <formula>WEEKDAY($B14)=7</formula>
    </cfRule>
  </conditionalFormatting>
  <conditionalFormatting sqref="B42:AA44">
    <cfRule type="expression" dxfId="3" priority="4">
      <formula>$B42=""</formula>
    </cfRule>
  </conditionalFormatting>
  <conditionalFormatting sqref="F14:F44">
    <cfRule type="expression" dxfId="2" priority="3">
      <formula>AND(G14&gt;TIME(6,0,0),F14&lt;TIME(0,45,0),G14&lt;&gt;"")=TRUE</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58"/>
  <sheetViews>
    <sheetView workbookViewId="0">
      <selection activeCell="D10" sqref="D10"/>
    </sheetView>
  </sheetViews>
  <sheetFormatPr defaultRowHeight="13.5"/>
  <cols>
    <col min="1" max="1" width="10.25" style="7" bestFit="1" customWidth="1"/>
    <col min="2" max="2" width="14.125" style="7" bestFit="1" customWidth="1"/>
    <col min="3" max="3" width="3.25" style="7" bestFit="1" customWidth="1"/>
    <col min="4" max="4" width="40.5" style="7" bestFit="1" customWidth="1"/>
    <col min="5" max="5" width="11.625" style="7" bestFit="1" customWidth="1"/>
    <col min="6" max="6" width="12.875" style="7" bestFit="1" customWidth="1"/>
    <col min="7" max="7" width="11.625" style="7" bestFit="1" customWidth="1"/>
    <col min="8" max="8" width="12.875" style="7" bestFit="1" customWidth="1"/>
    <col min="9" max="9" width="11.625" style="7" bestFit="1" customWidth="1"/>
    <col min="10" max="10" width="12.875" style="7" bestFit="1" customWidth="1"/>
    <col min="11" max="11" width="11.625" style="7" bestFit="1" customWidth="1"/>
    <col min="12" max="12" width="12.875" style="7" bestFit="1" customWidth="1"/>
    <col min="13" max="16384" width="9" style="7"/>
  </cols>
  <sheetData>
    <row r="1" spans="1:5">
      <c r="A1" s="68" t="s">
        <v>86</v>
      </c>
      <c r="B1" s="68"/>
      <c r="C1" s="68"/>
      <c r="D1" s="12" t="s">
        <v>77</v>
      </c>
    </row>
    <row r="2" spans="1:5">
      <c r="A2" s="69">
        <v>42736</v>
      </c>
      <c r="B2" s="69" t="s">
        <v>17</v>
      </c>
      <c r="C2" s="70">
        <f>A2</f>
        <v>42736</v>
      </c>
      <c r="D2" s="12" t="s">
        <v>113</v>
      </c>
      <c r="E2" s="7" t="s">
        <v>31</v>
      </c>
    </row>
    <row r="3" spans="1:5">
      <c r="A3" s="69">
        <v>42737</v>
      </c>
      <c r="B3" s="69" t="s">
        <v>9</v>
      </c>
      <c r="C3" s="70">
        <f t="shared" ref="C3:C66" si="0">A3</f>
        <v>42737</v>
      </c>
      <c r="D3" s="12" t="s">
        <v>119</v>
      </c>
      <c r="E3" s="7" t="s">
        <v>32</v>
      </c>
    </row>
    <row r="4" spans="1:5">
      <c r="A4" s="69">
        <v>42738</v>
      </c>
      <c r="B4" s="69"/>
      <c r="C4" s="70">
        <f t="shared" si="0"/>
        <v>42738</v>
      </c>
      <c r="D4" s="12" t="s">
        <v>78</v>
      </c>
      <c r="E4" s="7" t="s">
        <v>33</v>
      </c>
    </row>
    <row r="5" spans="1:5">
      <c r="A5" s="69">
        <v>42744</v>
      </c>
      <c r="B5" s="69" t="s">
        <v>18</v>
      </c>
      <c r="C5" s="70">
        <f t="shared" si="0"/>
        <v>42744</v>
      </c>
      <c r="D5" s="12" t="s">
        <v>120</v>
      </c>
      <c r="E5" s="7" t="s">
        <v>34</v>
      </c>
    </row>
    <row r="6" spans="1:5">
      <c r="A6" s="69">
        <v>42777</v>
      </c>
      <c r="B6" s="69" t="s">
        <v>19</v>
      </c>
      <c r="C6" s="70">
        <f t="shared" si="0"/>
        <v>42777</v>
      </c>
      <c r="D6" s="12" t="s">
        <v>26</v>
      </c>
      <c r="E6" s="7" t="s">
        <v>35</v>
      </c>
    </row>
    <row r="7" spans="1:5">
      <c r="A7" s="69">
        <v>42814</v>
      </c>
      <c r="B7" s="69" t="s">
        <v>20</v>
      </c>
      <c r="C7" s="70">
        <f t="shared" si="0"/>
        <v>42814</v>
      </c>
      <c r="D7" s="12" t="s">
        <v>28</v>
      </c>
      <c r="E7" s="7" t="s">
        <v>36</v>
      </c>
    </row>
    <row r="8" spans="1:5">
      <c r="A8" s="69">
        <v>42854</v>
      </c>
      <c r="B8" s="69" t="s">
        <v>5</v>
      </c>
      <c r="C8" s="70">
        <f t="shared" si="0"/>
        <v>42854</v>
      </c>
      <c r="D8" s="12" t="s">
        <v>105</v>
      </c>
      <c r="E8" s="7" t="s">
        <v>37</v>
      </c>
    </row>
    <row r="9" spans="1:5">
      <c r="A9" s="69">
        <v>42858</v>
      </c>
      <c r="B9" s="69" t="s">
        <v>6</v>
      </c>
      <c r="C9" s="70">
        <f t="shared" si="0"/>
        <v>42858</v>
      </c>
      <c r="D9" s="12" t="s">
        <v>102</v>
      </c>
      <c r="E9" s="7" t="s">
        <v>40</v>
      </c>
    </row>
    <row r="10" spans="1:5">
      <c r="A10" s="69">
        <v>42859</v>
      </c>
      <c r="B10" s="69" t="s">
        <v>7</v>
      </c>
      <c r="C10" s="70">
        <f t="shared" si="0"/>
        <v>42859</v>
      </c>
      <c r="D10" s="12" t="s">
        <v>79</v>
      </c>
      <c r="E10" s="7" t="s">
        <v>41</v>
      </c>
    </row>
    <row r="11" spans="1:5">
      <c r="A11" s="69">
        <v>42860</v>
      </c>
      <c r="B11" s="69" t="s">
        <v>8</v>
      </c>
      <c r="C11" s="70">
        <f t="shared" si="0"/>
        <v>42860</v>
      </c>
      <c r="D11" s="12" t="s">
        <v>80</v>
      </c>
      <c r="E11" s="7" t="s">
        <v>38</v>
      </c>
    </row>
    <row r="12" spans="1:5">
      <c r="A12" s="69">
        <v>42933</v>
      </c>
      <c r="B12" s="69" t="s">
        <v>10</v>
      </c>
      <c r="C12" s="70">
        <f t="shared" si="0"/>
        <v>42933</v>
      </c>
      <c r="D12" s="12" t="s">
        <v>81</v>
      </c>
      <c r="E12" s="7" t="s">
        <v>39</v>
      </c>
    </row>
    <row r="13" spans="1:5">
      <c r="A13" s="69">
        <v>42958</v>
      </c>
      <c r="B13" s="69" t="s">
        <v>22</v>
      </c>
      <c r="C13" s="70">
        <f t="shared" si="0"/>
        <v>42958</v>
      </c>
      <c r="D13" s="12" t="s">
        <v>101</v>
      </c>
    </row>
    <row r="14" spans="1:5">
      <c r="A14" s="69">
        <v>42996</v>
      </c>
      <c r="B14" s="69" t="s">
        <v>11</v>
      </c>
      <c r="C14" s="70">
        <f t="shared" si="0"/>
        <v>42996</v>
      </c>
      <c r="D14" s="12" t="s">
        <v>104</v>
      </c>
    </row>
    <row r="15" spans="1:5">
      <c r="A15" s="69">
        <v>43001</v>
      </c>
      <c r="B15" s="69" t="s">
        <v>12</v>
      </c>
      <c r="C15" s="70">
        <f t="shared" si="0"/>
        <v>43001</v>
      </c>
      <c r="D15" s="12" t="s">
        <v>116</v>
      </c>
    </row>
    <row r="16" spans="1:5">
      <c r="A16" s="69">
        <v>43017</v>
      </c>
      <c r="B16" s="69" t="s">
        <v>13</v>
      </c>
      <c r="C16" s="70">
        <f t="shared" si="0"/>
        <v>43017</v>
      </c>
      <c r="D16" s="12" t="s">
        <v>117</v>
      </c>
    </row>
    <row r="17" spans="1:4">
      <c r="A17" s="69">
        <v>43042</v>
      </c>
      <c r="B17" s="69" t="s">
        <v>14</v>
      </c>
      <c r="C17" s="70">
        <f t="shared" si="0"/>
        <v>43042</v>
      </c>
      <c r="D17" s="12" t="s">
        <v>118</v>
      </c>
    </row>
    <row r="18" spans="1:4">
      <c r="A18" s="69">
        <v>43062</v>
      </c>
      <c r="B18" s="69" t="s">
        <v>15</v>
      </c>
      <c r="C18" s="70">
        <f t="shared" si="0"/>
        <v>43062</v>
      </c>
      <c r="D18" s="12" t="s">
        <v>103</v>
      </c>
    </row>
    <row r="19" spans="1:4">
      <c r="A19" s="69">
        <v>43092</v>
      </c>
      <c r="B19" s="69" t="s">
        <v>16</v>
      </c>
      <c r="C19" s="70">
        <f t="shared" si="0"/>
        <v>43092</v>
      </c>
    </row>
    <row r="20" spans="1:4">
      <c r="A20" s="69">
        <v>43098</v>
      </c>
      <c r="B20" s="69"/>
      <c r="C20" s="70">
        <f t="shared" si="0"/>
        <v>43098</v>
      </c>
    </row>
    <row r="21" spans="1:4">
      <c r="A21" s="69">
        <v>43099</v>
      </c>
      <c r="B21" s="69"/>
      <c r="C21" s="70">
        <f t="shared" si="0"/>
        <v>43099</v>
      </c>
    </row>
    <row r="22" spans="1:4">
      <c r="A22" s="69">
        <v>43100</v>
      </c>
      <c r="B22" s="69"/>
      <c r="C22" s="70">
        <f t="shared" si="0"/>
        <v>43100</v>
      </c>
    </row>
    <row r="23" spans="1:4">
      <c r="A23" s="69">
        <v>43101</v>
      </c>
      <c r="B23" s="69" t="s">
        <v>17</v>
      </c>
      <c r="C23" s="70">
        <f t="shared" si="0"/>
        <v>43101</v>
      </c>
    </row>
    <row r="24" spans="1:4">
      <c r="A24" s="69">
        <v>43102</v>
      </c>
      <c r="B24" s="69"/>
      <c r="C24" s="70">
        <f t="shared" si="0"/>
        <v>43102</v>
      </c>
    </row>
    <row r="25" spans="1:4">
      <c r="A25" s="69">
        <v>43103</v>
      </c>
      <c r="B25" s="69"/>
      <c r="C25" s="70">
        <f t="shared" si="0"/>
        <v>43103</v>
      </c>
    </row>
    <row r="26" spans="1:4">
      <c r="A26" s="69">
        <v>43108</v>
      </c>
      <c r="B26" s="69" t="s">
        <v>18</v>
      </c>
      <c r="C26" s="70">
        <f t="shared" si="0"/>
        <v>43108</v>
      </c>
    </row>
    <row r="27" spans="1:4">
      <c r="A27" s="69">
        <v>43142</v>
      </c>
      <c r="B27" s="69" t="s">
        <v>19</v>
      </c>
      <c r="C27" s="70">
        <f t="shared" si="0"/>
        <v>43142</v>
      </c>
    </row>
    <row r="28" spans="1:4">
      <c r="A28" s="69">
        <v>43143</v>
      </c>
      <c r="B28" s="69" t="s">
        <v>9</v>
      </c>
      <c r="C28" s="70">
        <f t="shared" si="0"/>
        <v>43143</v>
      </c>
    </row>
    <row r="29" spans="1:4">
      <c r="A29" s="69">
        <v>43180</v>
      </c>
      <c r="B29" s="69" t="s">
        <v>20</v>
      </c>
      <c r="C29" s="70">
        <f t="shared" si="0"/>
        <v>43180</v>
      </c>
    </row>
    <row r="30" spans="1:4">
      <c r="A30" s="69">
        <v>43219</v>
      </c>
      <c r="B30" s="69" t="s">
        <v>5</v>
      </c>
      <c r="C30" s="70">
        <f t="shared" si="0"/>
        <v>43219</v>
      </c>
    </row>
    <row r="31" spans="1:4">
      <c r="A31" s="69">
        <v>43220</v>
      </c>
      <c r="B31" s="69" t="s">
        <v>9</v>
      </c>
      <c r="C31" s="70">
        <f t="shared" si="0"/>
        <v>43220</v>
      </c>
    </row>
    <row r="32" spans="1:4">
      <c r="A32" s="69">
        <v>43223</v>
      </c>
      <c r="B32" s="69" t="s">
        <v>6</v>
      </c>
      <c r="C32" s="70">
        <f t="shared" si="0"/>
        <v>43223</v>
      </c>
    </row>
    <row r="33" spans="1:3">
      <c r="A33" s="69">
        <v>43224</v>
      </c>
      <c r="B33" s="69" t="s">
        <v>7</v>
      </c>
      <c r="C33" s="70">
        <f t="shared" si="0"/>
        <v>43224</v>
      </c>
    </row>
    <row r="34" spans="1:3">
      <c r="A34" s="69">
        <v>43225</v>
      </c>
      <c r="B34" s="69" t="s">
        <v>8</v>
      </c>
      <c r="C34" s="70">
        <f t="shared" si="0"/>
        <v>43225</v>
      </c>
    </row>
    <row r="35" spans="1:3">
      <c r="A35" s="69">
        <v>43297</v>
      </c>
      <c r="B35" s="69" t="s">
        <v>10</v>
      </c>
      <c r="C35" s="70">
        <f t="shared" si="0"/>
        <v>43297</v>
      </c>
    </row>
    <row r="36" spans="1:3">
      <c r="A36" s="69">
        <v>43323</v>
      </c>
      <c r="B36" s="69" t="s">
        <v>22</v>
      </c>
      <c r="C36" s="70">
        <f t="shared" si="0"/>
        <v>43323</v>
      </c>
    </row>
    <row r="37" spans="1:3">
      <c r="A37" s="69">
        <v>43360</v>
      </c>
      <c r="B37" s="69" t="s">
        <v>11</v>
      </c>
      <c r="C37" s="70">
        <f t="shared" si="0"/>
        <v>43360</v>
      </c>
    </row>
    <row r="38" spans="1:3">
      <c r="A38" s="69">
        <v>43366</v>
      </c>
      <c r="B38" s="69" t="s">
        <v>12</v>
      </c>
      <c r="C38" s="70">
        <f t="shared" si="0"/>
        <v>43366</v>
      </c>
    </row>
    <row r="39" spans="1:3">
      <c r="A39" s="69">
        <v>43367</v>
      </c>
      <c r="B39" s="69" t="s">
        <v>9</v>
      </c>
      <c r="C39" s="70">
        <f t="shared" si="0"/>
        <v>43367</v>
      </c>
    </row>
    <row r="40" spans="1:3">
      <c r="A40" s="69">
        <v>43381</v>
      </c>
      <c r="B40" s="69" t="s">
        <v>13</v>
      </c>
      <c r="C40" s="70">
        <f t="shared" si="0"/>
        <v>43381</v>
      </c>
    </row>
    <row r="41" spans="1:3">
      <c r="A41" s="69">
        <v>43407</v>
      </c>
      <c r="B41" s="69" t="s">
        <v>14</v>
      </c>
      <c r="C41" s="70">
        <f t="shared" si="0"/>
        <v>43407</v>
      </c>
    </row>
    <row r="42" spans="1:3">
      <c r="A42" s="69">
        <v>43427</v>
      </c>
      <c r="B42" s="69" t="s">
        <v>15</v>
      </c>
      <c r="C42" s="70">
        <f t="shared" si="0"/>
        <v>43427</v>
      </c>
    </row>
    <row r="43" spans="1:3">
      <c r="A43" s="69">
        <v>43457</v>
      </c>
      <c r="B43" s="69" t="s">
        <v>16</v>
      </c>
      <c r="C43" s="70">
        <f t="shared" si="0"/>
        <v>43457</v>
      </c>
    </row>
    <row r="44" spans="1:3">
      <c r="A44" s="69">
        <v>43458</v>
      </c>
      <c r="B44" s="69" t="s">
        <v>9</v>
      </c>
      <c r="C44" s="70">
        <f t="shared" si="0"/>
        <v>43458</v>
      </c>
    </row>
    <row r="45" spans="1:3">
      <c r="A45" s="69">
        <v>43463</v>
      </c>
      <c r="B45" s="69"/>
      <c r="C45" s="70">
        <f t="shared" si="0"/>
        <v>43463</v>
      </c>
    </row>
    <row r="46" spans="1:3">
      <c r="A46" s="69">
        <v>43464</v>
      </c>
      <c r="B46" s="69"/>
      <c r="C46" s="70">
        <f t="shared" si="0"/>
        <v>43464</v>
      </c>
    </row>
    <row r="47" spans="1:3">
      <c r="A47" s="69">
        <v>43465</v>
      </c>
      <c r="B47" s="69"/>
      <c r="C47" s="70">
        <f t="shared" si="0"/>
        <v>43465</v>
      </c>
    </row>
    <row r="48" spans="1:3">
      <c r="A48" s="69">
        <v>43466</v>
      </c>
      <c r="B48" s="69" t="s">
        <v>17</v>
      </c>
      <c r="C48" s="70">
        <f t="shared" si="0"/>
        <v>43466</v>
      </c>
    </row>
    <row r="49" spans="1:3">
      <c r="A49" s="69">
        <v>43467</v>
      </c>
      <c r="B49" s="69"/>
      <c r="C49" s="70">
        <f t="shared" si="0"/>
        <v>43467</v>
      </c>
    </row>
    <row r="50" spans="1:3">
      <c r="A50" s="69">
        <v>43468</v>
      </c>
      <c r="B50" s="69"/>
      <c r="C50" s="70">
        <f t="shared" si="0"/>
        <v>43468</v>
      </c>
    </row>
    <row r="51" spans="1:3">
      <c r="A51" s="69">
        <v>43479</v>
      </c>
      <c r="B51" s="69" t="s">
        <v>18</v>
      </c>
      <c r="C51" s="70">
        <f t="shared" si="0"/>
        <v>43479</v>
      </c>
    </row>
    <row r="52" spans="1:3">
      <c r="A52" s="69">
        <v>43507</v>
      </c>
      <c r="B52" s="69" t="s">
        <v>19</v>
      </c>
      <c r="C52" s="70">
        <f t="shared" si="0"/>
        <v>43507</v>
      </c>
    </row>
    <row r="53" spans="1:3">
      <c r="A53" s="69">
        <v>43545</v>
      </c>
      <c r="B53" s="69" t="s">
        <v>20</v>
      </c>
      <c r="C53" s="70">
        <f t="shared" si="0"/>
        <v>43545</v>
      </c>
    </row>
    <row r="54" spans="1:3">
      <c r="A54" s="69">
        <v>43584</v>
      </c>
      <c r="B54" s="69" t="s">
        <v>5</v>
      </c>
      <c r="C54" s="70">
        <f t="shared" si="0"/>
        <v>43584</v>
      </c>
    </row>
    <row r="55" spans="1:3">
      <c r="A55" s="69">
        <v>43585</v>
      </c>
      <c r="B55" s="69" t="s">
        <v>87</v>
      </c>
      <c r="C55" s="70">
        <f t="shared" si="0"/>
        <v>43585</v>
      </c>
    </row>
    <row r="56" spans="1:3">
      <c r="A56" s="69">
        <v>43586</v>
      </c>
      <c r="B56" s="69" t="s">
        <v>88</v>
      </c>
      <c r="C56" s="70">
        <f t="shared" si="0"/>
        <v>43586</v>
      </c>
    </row>
    <row r="57" spans="1:3">
      <c r="A57" s="69">
        <v>43587</v>
      </c>
      <c r="B57" s="69" t="s">
        <v>87</v>
      </c>
      <c r="C57" s="70">
        <f t="shared" si="0"/>
        <v>43587</v>
      </c>
    </row>
    <row r="58" spans="1:3">
      <c r="A58" s="69">
        <v>43588</v>
      </c>
      <c r="B58" s="69" t="s">
        <v>6</v>
      </c>
      <c r="C58" s="70">
        <f t="shared" si="0"/>
        <v>43588</v>
      </c>
    </row>
    <row r="59" spans="1:3">
      <c r="A59" s="69">
        <v>43589</v>
      </c>
      <c r="B59" s="69" t="s">
        <v>7</v>
      </c>
      <c r="C59" s="70">
        <f t="shared" si="0"/>
        <v>43589</v>
      </c>
    </row>
    <row r="60" spans="1:3">
      <c r="A60" s="69">
        <v>43590</v>
      </c>
      <c r="B60" s="69" t="s">
        <v>8</v>
      </c>
      <c r="C60" s="70">
        <f t="shared" si="0"/>
        <v>43590</v>
      </c>
    </row>
    <row r="61" spans="1:3">
      <c r="A61" s="69">
        <v>43591</v>
      </c>
      <c r="B61" s="69" t="s">
        <v>9</v>
      </c>
      <c r="C61" s="70">
        <f t="shared" si="0"/>
        <v>43591</v>
      </c>
    </row>
    <row r="62" spans="1:3">
      <c r="A62" s="69">
        <v>43661</v>
      </c>
      <c r="B62" s="69" t="s">
        <v>10</v>
      </c>
      <c r="C62" s="70">
        <f t="shared" si="0"/>
        <v>43661</v>
      </c>
    </row>
    <row r="63" spans="1:3">
      <c r="A63" s="69">
        <v>43688</v>
      </c>
      <c r="B63" s="69" t="s">
        <v>22</v>
      </c>
      <c r="C63" s="70">
        <f t="shared" si="0"/>
        <v>43688</v>
      </c>
    </row>
    <row r="64" spans="1:3">
      <c r="A64" s="69">
        <v>43689</v>
      </c>
      <c r="B64" s="69" t="s">
        <v>9</v>
      </c>
      <c r="C64" s="70">
        <f t="shared" si="0"/>
        <v>43689</v>
      </c>
    </row>
    <row r="65" spans="1:3">
      <c r="A65" s="69">
        <v>43724</v>
      </c>
      <c r="B65" s="69" t="s">
        <v>11</v>
      </c>
      <c r="C65" s="70">
        <f t="shared" si="0"/>
        <v>43724</v>
      </c>
    </row>
    <row r="66" spans="1:3">
      <c r="A66" s="69">
        <v>43731</v>
      </c>
      <c r="B66" s="69" t="s">
        <v>12</v>
      </c>
      <c r="C66" s="70">
        <f t="shared" si="0"/>
        <v>43731</v>
      </c>
    </row>
    <row r="67" spans="1:3">
      <c r="A67" s="69">
        <v>43752</v>
      </c>
      <c r="B67" s="69" t="s">
        <v>13</v>
      </c>
      <c r="C67" s="70">
        <f t="shared" ref="C67:C131" si="1">A67</f>
        <v>43752</v>
      </c>
    </row>
    <row r="68" spans="1:3">
      <c r="A68" s="69">
        <v>43760</v>
      </c>
      <c r="B68" s="69" t="s">
        <v>89</v>
      </c>
      <c r="C68" s="70">
        <f t="shared" si="1"/>
        <v>43760</v>
      </c>
    </row>
    <row r="69" spans="1:3">
      <c r="A69" s="69">
        <v>43772</v>
      </c>
      <c r="B69" s="69" t="s">
        <v>14</v>
      </c>
      <c r="C69" s="70">
        <f t="shared" si="1"/>
        <v>43772</v>
      </c>
    </row>
    <row r="70" spans="1:3">
      <c r="A70" s="69">
        <v>43773</v>
      </c>
      <c r="B70" s="69" t="s">
        <v>9</v>
      </c>
      <c r="C70" s="70">
        <f t="shared" si="1"/>
        <v>43773</v>
      </c>
    </row>
    <row r="71" spans="1:3">
      <c r="A71" s="69">
        <v>43792</v>
      </c>
      <c r="B71" s="69" t="s">
        <v>15</v>
      </c>
      <c r="C71" s="70">
        <f t="shared" si="1"/>
        <v>43792</v>
      </c>
    </row>
    <row r="72" spans="1:3">
      <c r="A72" s="69">
        <v>43828</v>
      </c>
      <c r="B72" s="69"/>
      <c r="C72" s="70">
        <f t="shared" si="1"/>
        <v>43828</v>
      </c>
    </row>
    <row r="73" spans="1:3">
      <c r="A73" s="69">
        <v>43829</v>
      </c>
      <c r="B73" s="69"/>
      <c r="C73" s="70">
        <f t="shared" si="1"/>
        <v>43829</v>
      </c>
    </row>
    <row r="74" spans="1:3">
      <c r="A74" s="69">
        <v>43830</v>
      </c>
      <c r="B74" s="69"/>
      <c r="C74" s="70">
        <f t="shared" si="1"/>
        <v>43830</v>
      </c>
    </row>
    <row r="75" spans="1:3">
      <c r="A75" s="69">
        <v>43831</v>
      </c>
      <c r="B75" s="69" t="s">
        <v>17</v>
      </c>
      <c r="C75" s="70">
        <f t="shared" si="1"/>
        <v>43831</v>
      </c>
    </row>
    <row r="76" spans="1:3">
      <c r="A76" s="69">
        <v>43832</v>
      </c>
      <c r="B76" s="69"/>
      <c r="C76" s="70">
        <f t="shared" si="1"/>
        <v>43832</v>
      </c>
    </row>
    <row r="77" spans="1:3">
      <c r="A77" s="69">
        <v>43833</v>
      </c>
      <c r="B77" s="69"/>
      <c r="C77" s="70">
        <f t="shared" si="1"/>
        <v>43833</v>
      </c>
    </row>
    <row r="78" spans="1:3">
      <c r="A78" s="69">
        <v>43843</v>
      </c>
      <c r="B78" s="69" t="s">
        <v>18</v>
      </c>
      <c r="C78" s="70">
        <f t="shared" si="1"/>
        <v>43843</v>
      </c>
    </row>
    <row r="79" spans="1:3">
      <c r="A79" s="69">
        <v>43872</v>
      </c>
      <c r="B79" s="69" t="s">
        <v>19</v>
      </c>
      <c r="C79" s="70">
        <f t="shared" si="1"/>
        <v>43872</v>
      </c>
    </row>
    <row r="80" spans="1:3">
      <c r="A80" s="69">
        <v>43884</v>
      </c>
      <c r="B80" s="69" t="s">
        <v>16</v>
      </c>
      <c r="C80" s="70">
        <f t="shared" si="1"/>
        <v>43884</v>
      </c>
    </row>
    <row r="81" spans="1:3">
      <c r="A81" s="69">
        <v>43885</v>
      </c>
      <c r="B81" s="69" t="s">
        <v>9</v>
      </c>
      <c r="C81" s="70">
        <f t="shared" si="1"/>
        <v>43885</v>
      </c>
    </row>
    <row r="82" spans="1:3">
      <c r="A82" s="69">
        <v>43910</v>
      </c>
      <c r="B82" s="69" t="s">
        <v>20</v>
      </c>
      <c r="C82" s="70">
        <f t="shared" si="1"/>
        <v>43910</v>
      </c>
    </row>
    <row r="83" spans="1:3">
      <c r="A83" s="69">
        <v>43950</v>
      </c>
      <c r="B83" s="69" t="s">
        <v>5</v>
      </c>
      <c r="C83" s="70">
        <f t="shared" si="1"/>
        <v>43950</v>
      </c>
    </row>
    <row r="84" spans="1:3">
      <c r="A84" s="69">
        <v>43954</v>
      </c>
      <c r="B84" s="69" t="s">
        <v>6</v>
      </c>
      <c r="C84" s="70">
        <f t="shared" si="1"/>
        <v>43954</v>
      </c>
    </row>
    <row r="85" spans="1:3">
      <c r="A85" s="69">
        <v>43955</v>
      </c>
      <c r="B85" s="69" t="s">
        <v>7</v>
      </c>
      <c r="C85" s="70">
        <f t="shared" si="1"/>
        <v>43955</v>
      </c>
    </row>
    <row r="86" spans="1:3">
      <c r="A86" s="69">
        <v>43956</v>
      </c>
      <c r="B86" s="69" t="s">
        <v>8</v>
      </c>
      <c r="C86" s="70">
        <f t="shared" si="1"/>
        <v>43956</v>
      </c>
    </row>
    <row r="87" spans="1:3">
      <c r="A87" s="69">
        <v>43957</v>
      </c>
      <c r="B87" s="69" t="s">
        <v>9</v>
      </c>
      <c r="C87" s="70">
        <f t="shared" si="1"/>
        <v>43957</v>
      </c>
    </row>
    <row r="88" spans="1:3">
      <c r="A88" s="69">
        <v>44035</v>
      </c>
      <c r="B88" s="69" t="s">
        <v>10</v>
      </c>
      <c r="C88" s="70">
        <f t="shared" si="1"/>
        <v>44035</v>
      </c>
    </row>
    <row r="89" spans="1:3">
      <c r="A89" s="69">
        <v>44036</v>
      </c>
      <c r="B89" s="69" t="s">
        <v>90</v>
      </c>
      <c r="C89" s="70">
        <f t="shared" si="1"/>
        <v>44036</v>
      </c>
    </row>
    <row r="90" spans="1:3">
      <c r="A90" s="69">
        <v>44053</v>
      </c>
      <c r="B90" s="69" t="s">
        <v>22</v>
      </c>
      <c r="C90" s="70">
        <f t="shared" si="1"/>
        <v>44053</v>
      </c>
    </row>
    <row r="91" spans="1:3">
      <c r="A91" s="69">
        <v>44095</v>
      </c>
      <c r="B91" s="69" t="s">
        <v>11</v>
      </c>
      <c r="C91" s="70">
        <f t="shared" si="1"/>
        <v>44095</v>
      </c>
    </row>
    <row r="92" spans="1:3">
      <c r="A92" s="69">
        <v>44096</v>
      </c>
      <c r="B92" s="69" t="s">
        <v>12</v>
      </c>
      <c r="C92" s="70">
        <f t="shared" si="1"/>
        <v>44096</v>
      </c>
    </row>
    <row r="93" spans="1:3">
      <c r="A93" s="69">
        <v>44138</v>
      </c>
      <c r="B93" s="69" t="s">
        <v>14</v>
      </c>
      <c r="C93" s="70">
        <f t="shared" si="1"/>
        <v>44138</v>
      </c>
    </row>
    <row r="94" spans="1:3">
      <c r="A94" s="69">
        <v>44158</v>
      </c>
      <c r="B94" s="69" t="s">
        <v>15</v>
      </c>
      <c r="C94" s="70">
        <f t="shared" si="1"/>
        <v>44158</v>
      </c>
    </row>
    <row r="95" spans="1:3">
      <c r="A95" s="69">
        <v>44194</v>
      </c>
      <c r="B95" s="69"/>
      <c r="C95" s="70">
        <f t="shared" si="1"/>
        <v>44194</v>
      </c>
    </row>
    <row r="96" spans="1:3">
      <c r="A96" s="69">
        <v>44195</v>
      </c>
      <c r="B96" s="69"/>
      <c r="C96" s="70">
        <f t="shared" si="1"/>
        <v>44195</v>
      </c>
    </row>
    <row r="97" spans="1:3">
      <c r="A97" s="69">
        <v>44196</v>
      </c>
      <c r="B97" s="69"/>
      <c r="C97" s="70">
        <f t="shared" si="1"/>
        <v>44196</v>
      </c>
    </row>
    <row r="98" spans="1:3">
      <c r="A98" s="69">
        <v>44197</v>
      </c>
      <c r="B98" s="69" t="s">
        <v>17</v>
      </c>
      <c r="C98" s="70">
        <f t="shared" si="1"/>
        <v>44197</v>
      </c>
    </row>
    <row r="99" spans="1:3">
      <c r="A99" s="69">
        <v>44198</v>
      </c>
      <c r="B99" s="69"/>
      <c r="C99" s="70">
        <f t="shared" si="1"/>
        <v>44198</v>
      </c>
    </row>
    <row r="100" spans="1:3">
      <c r="A100" s="69">
        <v>44199</v>
      </c>
      <c r="B100" s="69"/>
      <c r="C100" s="70">
        <f t="shared" si="1"/>
        <v>44199</v>
      </c>
    </row>
    <row r="101" spans="1:3">
      <c r="A101" s="69">
        <v>44207</v>
      </c>
      <c r="B101" s="69" t="s">
        <v>18</v>
      </c>
      <c r="C101" s="70">
        <f t="shared" si="1"/>
        <v>44207</v>
      </c>
    </row>
    <row r="102" spans="1:3">
      <c r="A102" s="69">
        <v>44238</v>
      </c>
      <c r="B102" s="69" t="s">
        <v>19</v>
      </c>
      <c r="C102" s="70">
        <f t="shared" si="1"/>
        <v>44238</v>
      </c>
    </row>
    <row r="103" spans="1:3">
      <c r="A103" s="69">
        <v>44250</v>
      </c>
      <c r="B103" s="69" t="s">
        <v>16</v>
      </c>
      <c r="C103" s="70">
        <f t="shared" si="1"/>
        <v>44250</v>
      </c>
    </row>
    <row r="104" spans="1:3">
      <c r="A104" s="69">
        <v>44275</v>
      </c>
      <c r="B104" s="69" t="s">
        <v>20</v>
      </c>
      <c r="C104" s="70">
        <f t="shared" si="1"/>
        <v>44275</v>
      </c>
    </row>
    <row r="105" spans="1:3">
      <c r="A105" s="69">
        <v>44315</v>
      </c>
      <c r="B105" s="69" t="s">
        <v>5</v>
      </c>
      <c r="C105" s="70">
        <f t="shared" si="1"/>
        <v>44315</v>
      </c>
    </row>
    <row r="106" spans="1:3">
      <c r="A106" s="69">
        <v>44319</v>
      </c>
      <c r="B106" s="71" t="s">
        <v>6</v>
      </c>
      <c r="C106" s="70">
        <f t="shared" si="1"/>
        <v>44319</v>
      </c>
    </row>
    <row r="107" spans="1:3">
      <c r="A107" s="69">
        <v>44320</v>
      </c>
      <c r="B107" s="69" t="s">
        <v>7</v>
      </c>
      <c r="C107" s="70">
        <f t="shared" si="1"/>
        <v>44320</v>
      </c>
    </row>
    <row r="108" spans="1:3">
      <c r="A108" s="69">
        <v>44321</v>
      </c>
      <c r="B108" s="69" t="s">
        <v>8</v>
      </c>
      <c r="C108" s="70">
        <f t="shared" si="1"/>
        <v>44321</v>
      </c>
    </row>
    <row r="109" spans="1:3">
      <c r="A109" s="69">
        <v>44399</v>
      </c>
      <c r="B109" s="69" t="s">
        <v>10</v>
      </c>
      <c r="C109" s="70">
        <f t="shared" si="1"/>
        <v>44399</v>
      </c>
    </row>
    <row r="110" spans="1:3">
      <c r="A110" s="69">
        <v>44400</v>
      </c>
      <c r="B110" s="69" t="s">
        <v>90</v>
      </c>
      <c r="C110" s="70">
        <f>A110</f>
        <v>44400</v>
      </c>
    </row>
    <row r="111" spans="1:3">
      <c r="A111" s="69">
        <v>44416</v>
      </c>
      <c r="B111" s="69" t="s">
        <v>22</v>
      </c>
      <c r="C111" s="70">
        <f t="shared" si="1"/>
        <v>44416</v>
      </c>
    </row>
    <row r="112" spans="1:3">
      <c r="A112" s="69">
        <v>44417</v>
      </c>
      <c r="B112" s="69" t="s">
        <v>100</v>
      </c>
      <c r="C112" s="70">
        <f t="shared" ref="C112" si="2">A112</f>
        <v>44417</v>
      </c>
    </row>
    <row r="113" spans="1:3">
      <c r="A113" s="69">
        <v>44459</v>
      </c>
      <c r="B113" s="69" t="s">
        <v>11</v>
      </c>
      <c r="C113" s="70">
        <f t="shared" si="1"/>
        <v>44459</v>
      </c>
    </row>
    <row r="114" spans="1:3">
      <c r="A114" s="69">
        <v>44462</v>
      </c>
      <c r="B114" s="69" t="s">
        <v>12</v>
      </c>
      <c r="C114" s="70">
        <f t="shared" si="1"/>
        <v>44462</v>
      </c>
    </row>
    <row r="115" spans="1:3">
      <c r="A115" s="69">
        <v>44503</v>
      </c>
      <c r="B115" s="69" t="s">
        <v>14</v>
      </c>
      <c r="C115" s="70">
        <f t="shared" si="1"/>
        <v>44503</v>
      </c>
    </row>
    <row r="116" spans="1:3">
      <c r="A116" s="69">
        <v>44523</v>
      </c>
      <c r="B116" s="69" t="s">
        <v>15</v>
      </c>
      <c r="C116" s="70">
        <f t="shared" si="1"/>
        <v>44523</v>
      </c>
    </row>
    <row r="117" spans="1:3">
      <c r="A117" s="69">
        <v>44559</v>
      </c>
      <c r="B117" s="69"/>
      <c r="C117" s="70">
        <f t="shared" si="1"/>
        <v>44559</v>
      </c>
    </row>
    <row r="118" spans="1:3">
      <c r="A118" s="69">
        <v>44560</v>
      </c>
      <c r="B118" s="69"/>
      <c r="C118" s="70">
        <f t="shared" si="1"/>
        <v>44560</v>
      </c>
    </row>
    <row r="119" spans="1:3">
      <c r="A119" s="69">
        <v>44561</v>
      </c>
      <c r="B119" s="69"/>
      <c r="C119" s="70">
        <f t="shared" si="1"/>
        <v>44561</v>
      </c>
    </row>
    <row r="120" spans="1:3">
      <c r="A120" s="69">
        <v>44562</v>
      </c>
      <c r="B120" s="69" t="s">
        <v>17</v>
      </c>
      <c r="C120" s="70">
        <f t="shared" si="1"/>
        <v>44562</v>
      </c>
    </row>
    <row r="121" spans="1:3">
      <c r="A121" s="69">
        <v>44563</v>
      </c>
      <c r="B121" s="69"/>
      <c r="C121" s="70">
        <f t="shared" si="1"/>
        <v>44563</v>
      </c>
    </row>
    <row r="122" spans="1:3">
      <c r="A122" s="69">
        <v>44564</v>
      </c>
      <c r="B122" s="69"/>
      <c r="C122" s="70">
        <f t="shared" si="1"/>
        <v>44564</v>
      </c>
    </row>
    <row r="123" spans="1:3">
      <c r="A123" s="69">
        <v>44571</v>
      </c>
      <c r="B123" s="69" t="s">
        <v>18</v>
      </c>
      <c r="C123" s="70">
        <f t="shared" si="1"/>
        <v>44571</v>
      </c>
    </row>
    <row r="124" spans="1:3">
      <c r="A124" s="69">
        <v>44603</v>
      </c>
      <c r="B124" s="69" t="s">
        <v>19</v>
      </c>
      <c r="C124" s="70">
        <f t="shared" si="1"/>
        <v>44603</v>
      </c>
    </row>
    <row r="125" spans="1:3">
      <c r="A125" s="69">
        <v>44615</v>
      </c>
      <c r="B125" s="69" t="s">
        <v>16</v>
      </c>
      <c r="C125" s="70">
        <f t="shared" si="1"/>
        <v>44615</v>
      </c>
    </row>
    <row r="126" spans="1:3">
      <c r="A126" s="69">
        <v>44641</v>
      </c>
      <c r="B126" s="69" t="s">
        <v>20</v>
      </c>
      <c r="C126" s="70">
        <f t="shared" si="1"/>
        <v>44641</v>
      </c>
    </row>
    <row r="127" spans="1:3">
      <c r="A127" s="69">
        <v>44680</v>
      </c>
      <c r="B127" s="69" t="s">
        <v>5</v>
      </c>
      <c r="C127" s="70">
        <f t="shared" si="1"/>
        <v>44680</v>
      </c>
    </row>
    <row r="128" spans="1:3">
      <c r="A128" s="69">
        <v>44684</v>
      </c>
      <c r="B128" s="69" t="s">
        <v>6</v>
      </c>
      <c r="C128" s="70">
        <f t="shared" si="1"/>
        <v>44684</v>
      </c>
    </row>
    <row r="129" spans="1:3">
      <c r="A129" s="69">
        <v>44685</v>
      </c>
      <c r="B129" s="69" t="s">
        <v>7</v>
      </c>
      <c r="C129" s="70">
        <f t="shared" si="1"/>
        <v>44685</v>
      </c>
    </row>
    <row r="130" spans="1:3">
      <c r="A130" s="69">
        <v>44686</v>
      </c>
      <c r="B130" s="69" t="s">
        <v>8</v>
      </c>
      <c r="C130" s="70">
        <f t="shared" si="1"/>
        <v>44686</v>
      </c>
    </row>
    <row r="131" spans="1:3">
      <c r="A131" s="69">
        <v>44760</v>
      </c>
      <c r="B131" s="69" t="s">
        <v>10</v>
      </c>
      <c r="C131" s="70">
        <f t="shared" si="1"/>
        <v>44760</v>
      </c>
    </row>
    <row r="132" spans="1:3">
      <c r="A132" s="69">
        <v>44784</v>
      </c>
      <c r="B132" s="69" t="s">
        <v>22</v>
      </c>
      <c r="C132" s="70">
        <f t="shared" ref="C132:C195" si="3">A132</f>
        <v>44784</v>
      </c>
    </row>
    <row r="133" spans="1:3">
      <c r="A133" s="69">
        <v>44823</v>
      </c>
      <c r="B133" s="69" t="s">
        <v>11</v>
      </c>
      <c r="C133" s="70">
        <f t="shared" si="3"/>
        <v>44823</v>
      </c>
    </row>
    <row r="134" spans="1:3">
      <c r="A134" s="69">
        <v>44827</v>
      </c>
      <c r="B134" s="69" t="s">
        <v>12</v>
      </c>
      <c r="C134" s="70">
        <f t="shared" si="3"/>
        <v>44827</v>
      </c>
    </row>
    <row r="135" spans="1:3">
      <c r="A135" s="69">
        <v>44844</v>
      </c>
      <c r="B135" s="69" t="s">
        <v>90</v>
      </c>
      <c r="C135" s="70">
        <f t="shared" si="3"/>
        <v>44844</v>
      </c>
    </row>
    <row r="136" spans="1:3">
      <c r="A136" s="69">
        <v>44868</v>
      </c>
      <c r="B136" s="69" t="s">
        <v>14</v>
      </c>
      <c r="C136" s="70">
        <f t="shared" si="3"/>
        <v>44868</v>
      </c>
    </row>
    <row r="137" spans="1:3">
      <c r="A137" s="69">
        <v>44888</v>
      </c>
      <c r="B137" s="69" t="s">
        <v>15</v>
      </c>
      <c r="C137" s="70">
        <f t="shared" si="3"/>
        <v>44888</v>
      </c>
    </row>
    <row r="138" spans="1:3">
      <c r="A138" s="69">
        <v>44924</v>
      </c>
      <c r="B138" s="69"/>
      <c r="C138" s="70">
        <f t="shared" si="3"/>
        <v>44924</v>
      </c>
    </row>
    <row r="139" spans="1:3">
      <c r="A139" s="69">
        <v>44925</v>
      </c>
      <c r="B139" s="69"/>
      <c r="C139" s="70">
        <f t="shared" si="3"/>
        <v>44925</v>
      </c>
    </row>
    <row r="140" spans="1:3">
      <c r="A140" s="69">
        <v>44926</v>
      </c>
      <c r="B140" s="69"/>
      <c r="C140" s="70">
        <f t="shared" si="3"/>
        <v>44926</v>
      </c>
    </row>
    <row r="141" spans="1:3">
      <c r="A141" s="69">
        <v>44927</v>
      </c>
      <c r="B141" s="69" t="s">
        <v>17</v>
      </c>
      <c r="C141" s="70">
        <f t="shared" si="3"/>
        <v>44927</v>
      </c>
    </row>
    <row r="142" spans="1:3">
      <c r="A142" s="69">
        <v>44928</v>
      </c>
      <c r="B142" s="69" t="s">
        <v>9</v>
      </c>
      <c r="C142" s="70">
        <f t="shared" si="3"/>
        <v>44928</v>
      </c>
    </row>
    <row r="143" spans="1:3">
      <c r="A143" s="69">
        <v>44929</v>
      </c>
      <c r="B143" s="69"/>
      <c r="C143" s="70">
        <f t="shared" si="3"/>
        <v>44929</v>
      </c>
    </row>
    <row r="144" spans="1:3">
      <c r="A144" s="69">
        <v>44935</v>
      </c>
      <c r="B144" s="69" t="s">
        <v>18</v>
      </c>
      <c r="C144" s="70">
        <f t="shared" si="3"/>
        <v>44935</v>
      </c>
    </row>
    <row r="145" spans="1:3">
      <c r="A145" s="69">
        <v>44968</v>
      </c>
      <c r="B145" s="69" t="s">
        <v>19</v>
      </c>
      <c r="C145" s="70">
        <f t="shared" si="3"/>
        <v>44968</v>
      </c>
    </row>
    <row r="146" spans="1:3">
      <c r="A146" s="69">
        <v>44980</v>
      </c>
      <c r="B146" s="69" t="s">
        <v>16</v>
      </c>
      <c r="C146" s="70">
        <f t="shared" si="3"/>
        <v>44980</v>
      </c>
    </row>
    <row r="147" spans="1:3">
      <c r="A147" s="69">
        <v>45006</v>
      </c>
      <c r="B147" s="69" t="s">
        <v>20</v>
      </c>
      <c r="C147" s="70">
        <f t="shared" si="3"/>
        <v>45006</v>
      </c>
    </row>
    <row r="148" spans="1:3">
      <c r="A148" s="69">
        <v>45045</v>
      </c>
      <c r="B148" s="69" t="s">
        <v>5</v>
      </c>
      <c r="C148" s="70">
        <f t="shared" si="3"/>
        <v>45045</v>
      </c>
    </row>
    <row r="149" spans="1:3">
      <c r="A149" s="69">
        <v>45049</v>
      </c>
      <c r="B149" s="69" t="s">
        <v>6</v>
      </c>
      <c r="C149" s="70">
        <f t="shared" si="3"/>
        <v>45049</v>
      </c>
    </row>
    <row r="150" spans="1:3">
      <c r="A150" s="69">
        <v>45050</v>
      </c>
      <c r="B150" s="69" t="s">
        <v>7</v>
      </c>
      <c r="C150" s="70">
        <f t="shared" si="3"/>
        <v>45050</v>
      </c>
    </row>
    <row r="151" spans="1:3">
      <c r="A151" s="69">
        <v>45051</v>
      </c>
      <c r="B151" s="69" t="s">
        <v>8</v>
      </c>
      <c r="C151" s="70">
        <f t="shared" si="3"/>
        <v>45051</v>
      </c>
    </row>
    <row r="152" spans="1:3">
      <c r="A152" s="69">
        <v>45124</v>
      </c>
      <c r="B152" s="69" t="s">
        <v>10</v>
      </c>
      <c r="C152" s="70">
        <f t="shared" si="3"/>
        <v>45124</v>
      </c>
    </row>
    <row r="153" spans="1:3">
      <c r="A153" s="69">
        <v>45149</v>
      </c>
      <c r="B153" s="69" t="s">
        <v>22</v>
      </c>
      <c r="C153" s="70">
        <f t="shared" si="3"/>
        <v>45149</v>
      </c>
    </row>
    <row r="154" spans="1:3">
      <c r="A154" s="69">
        <v>45187</v>
      </c>
      <c r="B154" s="69" t="s">
        <v>11</v>
      </c>
      <c r="C154" s="70">
        <f t="shared" si="3"/>
        <v>45187</v>
      </c>
    </row>
    <row r="155" spans="1:3">
      <c r="A155" s="69">
        <v>45192</v>
      </c>
      <c r="B155" s="69" t="s">
        <v>12</v>
      </c>
      <c r="C155" s="70">
        <f t="shared" si="3"/>
        <v>45192</v>
      </c>
    </row>
    <row r="156" spans="1:3">
      <c r="A156" s="69">
        <v>45208</v>
      </c>
      <c r="B156" s="69" t="s">
        <v>90</v>
      </c>
      <c r="C156" s="70">
        <f t="shared" si="3"/>
        <v>45208</v>
      </c>
    </row>
    <row r="157" spans="1:3">
      <c r="A157" s="69">
        <v>45233</v>
      </c>
      <c r="B157" s="69" t="s">
        <v>14</v>
      </c>
      <c r="C157" s="70">
        <f t="shared" si="3"/>
        <v>45233</v>
      </c>
    </row>
    <row r="158" spans="1:3">
      <c r="A158" s="69">
        <v>45253</v>
      </c>
      <c r="B158" s="69" t="s">
        <v>15</v>
      </c>
      <c r="C158" s="70">
        <f t="shared" si="3"/>
        <v>45253</v>
      </c>
    </row>
    <row r="159" spans="1:3">
      <c r="A159" s="69">
        <v>45289</v>
      </c>
      <c r="B159" s="69"/>
      <c r="C159" s="70">
        <f t="shared" si="3"/>
        <v>45289</v>
      </c>
    </row>
    <row r="160" spans="1:3">
      <c r="A160" s="69">
        <v>45290</v>
      </c>
      <c r="B160" s="69"/>
      <c r="C160" s="70">
        <f t="shared" si="3"/>
        <v>45290</v>
      </c>
    </row>
    <row r="161" spans="1:3">
      <c r="A161" s="69">
        <v>45291</v>
      </c>
      <c r="B161" s="69"/>
      <c r="C161" s="70">
        <f t="shared" si="3"/>
        <v>45291</v>
      </c>
    </row>
    <row r="162" spans="1:3">
      <c r="A162" s="69">
        <v>45292</v>
      </c>
      <c r="B162" s="69" t="s">
        <v>17</v>
      </c>
      <c r="C162" s="70">
        <f t="shared" si="3"/>
        <v>45292</v>
      </c>
    </row>
    <row r="163" spans="1:3">
      <c r="A163" s="69">
        <v>45293</v>
      </c>
      <c r="B163" s="69"/>
      <c r="C163" s="70">
        <f t="shared" si="3"/>
        <v>45293</v>
      </c>
    </row>
    <row r="164" spans="1:3">
      <c r="A164" s="69">
        <v>45294</v>
      </c>
      <c r="B164" s="69"/>
      <c r="C164" s="70">
        <f t="shared" si="3"/>
        <v>45294</v>
      </c>
    </row>
    <row r="165" spans="1:3">
      <c r="A165" s="69">
        <v>45299</v>
      </c>
      <c r="B165" s="69" t="s">
        <v>18</v>
      </c>
      <c r="C165" s="70">
        <f t="shared" si="3"/>
        <v>45299</v>
      </c>
    </row>
    <row r="166" spans="1:3">
      <c r="A166" s="69">
        <v>45333</v>
      </c>
      <c r="B166" s="69" t="s">
        <v>19</v>
      </c>
      <c r="C166" s="70">
        <f t="shared" si="3"/>
        <v>45333</v>
      </c>
    </row>
    <row r="167" spans="1:3">
      <c r="A167" s="69">
        <v>45334</v>
      </c>
      <c r="B167" s="69" t="s">
        <v>9</v>
      </c>
      <c r="C167" s="70">
        <f t="shared" si="3"/>
        <v>45334</v>
      </c>
    </row>
    <row r="168" spans="1:3">
      <c r="A168" s="69">
        <v>45345</v>
      </c>
      <c r="B168" s="69" t="s">
        <v>16</v>
      </c>
      <c r="C168" s="70">
        <f t="shared" si="3"/>
        <v>45345</v>
      </c>
    </row>
    <row r="169" spans="1:3">
      <c r="A169" s="69">
        <v>45371</v>
      </c>
      <c r="B169" s="69" t="s">
        <v>20</v>
      </c>
      <c r="C169" s="70">
        <f t="shared" si="3"/>
        <v>45371</v>
      </c>
    </row>
    <row r="170" spans="1:3">
      <c r="A170" s="69">
        <v>45411</v>
      </c>
      <c r="B170" s="69" t="s">
        <v>5</v>
      </c>
      <c r="C170" s="70">
        <f t="shared" si="3"/>
        <v>45411</v>
      </c>
    </row>
    <row r="171" spans="1:3">
      <c r="A171" s="69">
        <v>45415</v>
      </c>
      <c r="B171" s="69" t="s">
        <v>6</v>
      </c>
      <c r="C171" s="70">
        <f t="shared" si="3"/>
        <v>45415</v>
      </c>
    </row>
    <row r="172" spans="1:3">
      <c r="A172" s="69">
        <v>45416</v>
      </c>
      <c r="B172" s="69" t="s">
        <v>7</v>
      </c>
      <c r="C172" s="70">
        <f t="shared" si="3"/>
        <v>45416</v>
      </c>
    </row>
    <row r="173" spans="1:3">
      <c r="A173" s="69">
        <v>45417</v>
      </c>
      <c r="B173" s="69" t="s">
        <v>8</v>
      </c>
      <c r="C173" s="70">
        <f t="shared" si="3"/>
        <v>45417</v>
      </c>
    </row>
    <row r="174" spans="1:3">
      <c r="A174" s="69">
        <v>45418</v>
      </c>
      <c r="B174" s="69" t="s">
        <v>9</v>
      </c>
      <c r="C174" s="70">
        <f t="shared" si="3"/>
        <v>45418</v>
      </c>
    </row>
    <row r="175" spans="1:3">
      <c r="A175" s="69">
        <v>45488</v>
      </c>
      <c r="B175" s="69" t="s">
        <v>10</v>
      </c>
      <c r="C175" s="70">
        <f t="shared" si="3"/>
        <v>45488</v>
      </c>
    </row>
    <row r="176" spans="1:3">
      <c r="A176" s="69">
        <v>45515</v>
      </c>
      <c r="B176" s="69" t="s">
        <v>22</v>
      </c>
      <c r="C176" s="70">
        <f t="shared" si="3"/>
        <v>45515</v>
      </c>
    </row>
    <row r="177" spans="1:3">
      <c r="A177" s="69">
        <v>45516</v>
      </c>
      <c r="B177" s="69" t="s">
        <v>9</v>
      </c>
      <c r="C177" s="70">
        <f t="shared" si="3"/>
        <v>45516</v>
      </c>
    </row>
    <row r="178" spans="1:3">
      <c r="A178" s="69">
        <v>45551</v>
      </c>
      <c r="B178" s="69" t="s">
        <v>11</v>
      </c>
      <c r="C178" s="70">
        <f t="shared" si="3"/>
        <v>45551</v>
      </c>
    </row>
    <row r="179" spans="1:3">
      <c r="A179" s="69">
        <v>45557</v>
      </c>
      <c r="B179" s="69" t="s">
        <v>12</v>
      </c>
      <c r="C179" s="70">
        <f t="shared" si="3"/>
        <v>45557</v>
      </c>
    </row>
    <row r="180" spans="1:3">
      <c r="A180" s="69">
        <v>45558</v>
      </c>
      <c r="B180" s="69" t="s">
        <v>9</v>
      </c>
      <c r="C180" s="70">
        <f t="shared" si="3"/>
        <v>45558</v>
      </c>
    </row>
    <row r="181" spans="1:3">
      <c r="A181" s="69">
        <v>45579</v>
      </c>
      <c r="B181" s="69" t="s">
        <v>90</v>
      </c>
      <c r="C181" s="70">
        <f t="shared" si="3"/>
        <v>45579</v>
      </c>
    </row>
    <row r="182" spans="1:3">
      <c r="A182" s="69">
        <v>45599</v>
      </c>
      <c r="B182" s="69" t="s">
        <v>14</v>
      </c>
      <c r="C182" s="70">
        <f t="shared" si="3"/>
        <v>45599</v>
      </c>
    </row>
    <row r="183" spans="1:3">
      <c r="A183" s="69">
        <v>45600</v>
      </c>
      <c r="B183" s="69" t="s">
        <v>9</v>
      </c>
      <c r="C183" s="70">
        <f t="shared" si="3"/>
        <v>45600</v>
      </c>
    </row>
    <row r="184" spans="1:3">
      <c r="A184" s="69">
        <v>45619</v>
      </c>
      <c r="B184" s="69" t="s">
        <v>15</v>
      </c>
      <c r="C184" s="70">
        <f t="shared" si="3"/>
        <v>45619</v>
      </c>
    </row>
    <row r="185" spans="1:3">
      <c r="A185" s="69">
        <v>45655</v>
      </c>
      <c r="B185" s="69"/>
      <c r="C185" s="70">
        <f t="shared" si="3"/>
        <v>45655</v>
      </c>
    </row>
    <row r="186" spans="1:3">
      <c r="A186" s="69">
        <v>45656</v>
      </c>
      <c r="B186" s="69"/>
      <c r="C186" s="70">
        <f t="shared" si="3"/>
        <v>45656</v>
      </c>
    </row>
    <row r="187" spans="1:3">
      <c r="A187" s="69">
        <v>45657</v>
      </c>
      <c r="B187" s="69"/>
      <c r="C187" s="70">
        <f t="shared" si="3"/>
        <v>45657</v>
      </c>
    </row>
    <row r="188" spans="1:3">
      <c r="A188" s="69">
        <v>45658</v>
      </c>
      <c r="B188" s="69" t="s">
        <v>17</v>
      </c>
      <c r="C188" s="70">
        <f t="shared" si="3"/>
        <v>45658</v>
      </c>
    </row>
    <row r="189" spans="1:3">
      <c r="A189" s="69">
        <v>45659</v>
      </c>
      <c r="B189" s="69"/>
      <c r="C189" s="70">
        <f t="shared" si="3"/>
        <v>45659</v>
      </c>
    </row>
    <row r="190" spans="1:3">
      <c r="A190" s="69">
        <v>45660</v>
      </c>
      <c r="B190" s="69"/>
      <c r="C190" s="70">
        <f t="shared" si="3"/>
        <v>45660</v>
      </c>
    </row>
    <row r="191" spans="1:3">
      <c r="A191" s="69">
        <v>45670</v>
      </c>
      <c r="B191" s="69" t="s">
        <v>18</v>
      </c>
      <c r="C191" s="70">
        <f t="shared" si="3"/>
        <v>45670</v>
      </c>
    </row>
    <row r="192" spans="1:3">
      <c r="A192" s="69">
        <v>45699</v>
      </c>
      <c r="B192" s="69" t="s">
        <v>19</v>
      </c>
      <c r="C192" s="70">
        <f t="shared" si="3"/>
        <v>45699</v>
      </c>
    </row>
    <row r="193" spans="1:3">
      <c r="A193" s="69">
        <v>45711</v>
      </c>
      <c r="B193" s="69" t="s">
        <v>16</v>
      </c>
      <c r="C193" s="70">
        <f t="shared" si="3"/>
        <v>45711</v>
      </c>
    </row>
    <row r="194" spans="1:3">
      <c r="A194" s="69">
        <v>45712</v>
      </c>
      <c r="B194" s="69" t="s">
        <v>9</v>
      </c>
      <c r="C194" s="70">
        <f t="shared" si="3"/>
        <v>45712</v>
      </c>
    </row>
    <row r="195" spans="1:3">
      <c r="A195" s="69">
        <v>45736</v>
      </c>
      <c r="B195" s="69" t="s">
        <v>20</v>
      </c>
      <c r="C195" s="70">
        <f t="shared" si="3"/>
        <v>45736</v>
      </c>
    </row>
    <row r="196" spans="1:3">
      <c r="A196" s="69">
        <v>45776</v>
      </c>
      <c r="B196" s="69" t="s">
        <v>5</v>
      </c>
      <c r="C196" s="70">
        <f t="shared" ref="C196:C259" si="4">A196</f>
        <v>45776</v>
      </c>
    </row>
    <row r="197" spans="1:3">
      <c r="A197" s="69">
        <v>45780</v>
      </c>
      <c r="B197" s="69" t="s">
        <v>6</v>
      </c>
      <c r="C197" s="70">
        <f t="shared" si="4"/>
        <v>45780</v>
      </c>
    </row>
    <row r="198" spans="1:3">
      <c r="A198" s="69">
        <v>45781</v>
      </c>
      <c r="B198" s="69" t="s">
        <v>7</v>
      </c>
      <c r="C198" s="70">
        <f t="shared" si="4"/>
        <v>45781</v>
      </c>
    </row>
    <row r="199" spans="1:3">
      <c r="A199" s="69">
        <v>45782</v>
      </c>
      <c r="B199" s="69" t="s">
        <v>8</v>
      </c>
      <c r="C199" s="70">
        <f t="shared" si="4"/>
        <v>45782</v>
      </c>
    </row>
    <row r="200" spans="1:3">
      <c r="A200" s="69">
        <v>45783</v>
      </c>
      <c r="B200" s="69" t="s">
        <v>9</v>
      </c>
      <c r="C200" s="70">
        <f t="shared" si="4"/>
        <v>45783</v>
      </c>
    </row>
    <row r="201" spans="1:3">
      <c r="A201" s="69">
        <v>45859</v>
      </c>
      <c r="B201" s="69" t="s">
        <v>10</v>
      </c>
      <c r="C201" s="70">
        <f t="shared" si="4"/>
        <v>45859</v>
      </c>
    </row>
    <row r="202" spans="1:3">
      <c r="A202" s="69">
        <v>45880</v>
      </c>
      <c r="B202" s="69" t="s">
        <v>22</v>
      </c>
      <c r="C202" s="70">
        <f t="shared" si="4"/>
        <v>45880</v>
      </c>
    </row>
    <row r="203" spans="1:3">
      <c r="A203" s="69">
        <v>45915</v>
      </c>
      <c r="B203" s="69" t="s">
        <v>11</v>
      </c>
      <c r="C203" s="70">
        <f t="shared" si="4"/>
        <v>45915</v>
      </c>
    </row>
    <row r="204" spans="1:3">
      <c r="A204" s="69">
        <v>45923</v>
      </c>
      <c r="B204" s="69" t="s">
        <v>12</v>
      </c>
      <c r="C204" s="70">
        <f t="shared" si="4"/>
        <v>45923</v>
      </c>
    </row>
    <row r="205" spans="1:3">
      <c r="A205" s="69">
        <v>45943</v>
      </c>
      <c r="B205" s="69" t="s">
        <v>90</v>
      </c>
      <c r="C205" s="70">
        <f t="shared" si="4"/>
        <v>45943</v>
      </c>
    </row>
    <row r="206" spans="1:3">
      <c r="A206" s="69">
        <v>45964</v>
      </c>
      <c r="B206" s="69" t="s">
        <v>14</v>
      </c>
      <c r="C206" s="70">
        <f t="shared" si="4"/>
        <v>45964</v>
      </c>
    </row>
    <row r="207" spans="1:3">
      <c r="A207" s="69">
        <v>45984</v>
      </c>
      <c r="B207" s="69" t="s">
        <v>15</v>
      </c>
      <c r="C207" s="70">
        <f t="shared" si="4"/>
        <v>45984</v>
      </c>
    </row>
    <row r="208" spans="1:3">
      <c r="A208" s="69">
        <v>45985</v>
      </c>
      <c r="B208" s="69" t="s">
        <v>9</v>
      </c>
      <c r="C208" s="70">
        <f t="shared" si="4"/>
        <v>45985</v>
      </c>
    </row>
    <row r="209" spans="1:3">
      <c r="A209" s="69">
        <v>46020</v>
      </c>
      <c r="B209" s="69"/>
      <c r="C209" s="70">
        <f t="shared" si="4"/>
        <v>46020</v>
      </c>
    </row>
    <row r="210" spans="1:3">
      <c r="A210" s="69">
        <v>46021</v>
      </c>
      <c r="B210" s="69"/>
      <c r="C210" s="70">
        <f t="shared" si="4"/>
        <v>46021</v>
      </c>
    </row>
    <row r="211" spans="1:3">
      <c r="A211" s="69">
        <v>46022</v>
      </c>
      <c r="B211" s="69"/>
      <c r="C211" s="70">
        <f t="shared" si="4"/>
        <v>46022</v>
      </c>
    </row>
    <row r="212" spans="1:3">
      <c r="A212" s="69">
        <v>46023</v>
      </c>
      <c r="B212" s="69" t="s">
        <v>17</v>
      </c>
      <c r="C212" s="70">
        <f t="shared" si="4"/>
        <v>46023</v>
      </c>
    </row>
    <row r="213" spans="1:3">
      <c r="A213" s="69">
        <v>46024</v>
      </c>
      <c r="B213" s="69"/>
      <c r="C213" s="70">
        <f t="shared" si="4"/>
        <v>46024</v>
      </c>
    </row>
    <row r="214" spans="1:3">
      <c r="A214" s="69">
        <v>46025</v>
      </c>
      <c r="B214" s="69"/>
      <c r="C214" s="70">
        <f t="shared" si="4"/>
        <v>46025</v>
      </c>
    </row>
    <row r="215" spans="1:3">
      <c r="A215" s="69">
        <v>46034</v>
      </c>
      <c r="B215" s="69" t="s">
        <v>18</v>
      </c>
      <c r="C215" s="70">
        <f t="shared" si="4"/>
        <v>46034</v>
      </c>
    </row>
    <row r="216" spans="1:3">
      <c r="A216" s="69">
        <v>46064</v>
      </c>
      <c r="B216" s="69" t="s">
        <v>19</v>
      </c>
      <c r="C216" s="70">
        <f t="shared" si="4"/>
        <v>46064</v>
      </c>
    </row>
    <row r="217" spans="1:3">
      <c r="A217" s="69">
        <v>46076</v>
      </c>
      <c r="B217" s="69" t="s">
        <v>16</v>
      </c>
      <c r="C217" s="70">
        <f t="shared" si="4"/>
        <v>46076</v>
      </c>
    </row>
    <row r="218" spans="1:3">
      <c r="A218" s="69">
        <v>46101</v>
      </c>
      <c r="B218" s="69" t="s">
        <v>20</v>
      </c>
      <c r="C218" s="70">
        <f t="shared" si="4"/>
        <v>46101</v>
      </c>
    </row>
    <row r="219" spans="1:3">
      <c r="A219" s="69">
        <v>46141</v>
      </c>
      <c r="B219" s="69" t="s">
        <v>5</v>
      </c>
      <c r="C219" s="70">
        <f t="shared" si="4"/>
        <v>46141</v>
      </c>
    </row>
    <row r="220" spans="1:3">
      <c r="A220" s="69">
        <v>46145</v>
      </c>
      <c r="B220" s="69" t="s">
        <v>6</v>
      </c>
      <c r="C220" s="70">
        <f t="shared" si="4"/>
        <v>46145</v>
      </c>
    </row>
    <row r="221" spans="1:3">
      <c r="A221" s="69">
        <v>46146</v>
      </c>
      <c r="B221" s="69" t="s">
        <v>7</v>
      </c>
      <c r="C221" s="70">
        <f t="shared" si="4"/>
        <v>46146</v>
      </c>
    </row>
    <row r="222" spans="1:3">
      <c r="A222" s="69">
        <v>46147</v>
      </c>
      <c r="B222" s="69" t="s">
        <v>8</v>
      </c>
      <c r="C222" s="70">
        <f t="shared" si="4"/>
        <v>46147</v>
      </c>
    </row>
    <row r="223" spans="1:3">
      <c r="A223" s="69">
        <v>46148</v>
      </c>
      <c r="B223" s="69" t="s">
        <v>9</v>
      </c>
      <c r="C223" s="70">
        <f t="shared" si="4"/>
        <v>46148</v>
      </c>
    </row>
    <row r="224" spans="1:3">
      <c r="A224" s="69">
        <v>46223</v>
      </c>
      <c r="B224" s="69" t="s">
        <v>10</v>
      </c>
      <c r="C224" s="70">
        <f t="shared" si="4"/>
        <v>46223</v>
      </c>
    </row>
    <row r="225" spans="1:3">
      <c r="A225" s="69">
        <v>46245</v>
      </c>
      <c r="B225" s="69" t="s">
        <v>22</v>
      </c>
      <c r="C225" s="70">
        <f t="shared" si="4"/>
        <v>46245</v>
      </c>
    </row>
    <row r="226" spans="1:3">
      <c r="A226" s="69">
        <v>46286</v>
      </c>
      <c r="B226" s="69" t="s">
        <v>11</v>
      </c>
      <c r="C226" s="70">
        <f t="shared" si="4"/>
        <v>46286</v>
      </c>
    </row>
    <row r="227" spans="1:3">
      <c r="A227" s="69">
        <v>46287</v>
      </c>
      <c r="B227" s="69" t="s">
        <v>87</v>
      </c>
      <c r="C227" s="70">
        <f t="shared" si="4"/>
        <v>46287</v>
      </c>
    </row>
    <row r="228" spans="1:3">
      <c r="A228" s="69">
        <v>46288</v>
      </c>
      <c r="B228" s="69" t="s">
        <v>12</v>
      </c>
      <c r="C228" s="70">
        <f t="shared" si="4"/>
        <v>46288</v>
      </c>
    </row>
    <row r="229" spans="1:3">
      <c r="A229" s="69">
        <v>46307</v>
      </c>
      <c r="B229" s="69" t="s">
        <v>90</v>
      </c>
      <c r="C229" s="70">
        <f t="shared" si="4"/>
        <v>46307</v>
      </c>
    </row>
    <row r="230" spans="1:3">
      <c r="A230" s="69">
        <v>46329</v>
      </c>
      <c r="B230" s="69" t="s">
        <v>14</v>
      </c>
      <c r="C230" s="70">
        <f t="shared" si="4"/>
        <v>46329</v>
      </c>
    </row>
    <row r="231" spans="1:3">
      <c r="A231" s="69">
        <v>46349</v>
      </c>
      <c r="B231" s="69" t="s">
        <v>15</v>
      </c>
      <c r="C231" s="70">
        <f t="shared" si="4"/>
        <v>46349</v>
      </c>
    </row>
    <row r="232" spans="1:3">
      <c r="A232" s="69">
        <v>46385</v>
      </c>
      <c r="B232" s="69"/>
      <c r="C232" s="70">
        <f t="shared" si="4"/>
        <v>46385</v>
      </c>
    </row>
    <row r="233" spans="1:3">
      <c r="A233" s="69">
        <v>46386</v>
      </c>
      <c r="B233" s="69"/>
      <c r="C233" s="70">
        <f t="shared" si="4"/>
        <v>46386</v>
      </c>
    </row>
    <row r="234" spans="1:3">
      <c r="A234" s="69">
        <v>46387</v>
      </c>
      <c r="B234" s="69"/>
      <c r="C234" s="70">
        <f t="shared" si="4"/>
        <v>46387</v>
      </c>
    </row>
    <row r="235" spans="1:3">
      <c r="A235" s="69">
        <v>46388</v>
      </c>
      <c r="B235" s="69" t="s">
        <v>17</v>
      </c>
      <c r="C235" s="70">
        <f t="shared" si="4"/>
        <v>46388</v>
      </c>
    </row>
    <row r="236" spans="1:3">
      <c r="A236" s="69">
        <v>46389</v>
      </c>
      <c r="B236" s="69"/>
      <c r="C236" s="70">
        <f t="shared" si="4"/>
        <v>46389</v>
      </c>
    </row>
    <row r="237" spans="1:3">
      <c r="A237" s="69">
        <v>46390</v>
      </c>
      <c r="B237" s="69"/>
      <c r="C237" s="70">
        <f t="shared" si="4"/>
        <v>46390</v>
      </c>
    </row>
    <row r="238" spans="1:3">
      <c r="A238" s="69">
        <v>46398</v>
      </c>
      <c r="B238" s="69" t="s">
        <v>18</v>
      </c>
      <c r="C238" s="70">
        <f t="shared" si="4"/>
        <v>46398</v>
      </c>
    </row>
    <row r="239" spans="1:3">
      <c r="A239" s="69">
        <v>46429</v>
      </c>
      <c r="B239" s="69" t="s">
        <v>19</v>
      </c>
      <c r="C239" s="70">
        <f t="shared" si="4"/>
        <v>46429</v>
      </c>
    </row>
    <row r="240" spans="1:3">
      <c r="A240" s="69">
        <v>46441</v>
      </c>
      <c r="B240" s="69" t="s">
        <v>16</v>
      </c>
      <c r="C240" s="70">
        <f t="shared" si="4"/>
        <v>46441</v>
      </c>
    </row>
    <row r="241" spans="1:3">
      <c r="A241" s="69">
        <v>46467</v>
      </c>
      <c r="B241" s="69" t="s">
        <v>20</v>
      </c>
      <c r="C241" s="70">
        <f t="shared" si="4"/>
        <v>46467</v>
      </c>
    </row>
    <row r="242" spans="1:3">
      <c r="A242" s="69">
        <v>46468</v>
      </c>
      <c r="B242" s="69" t="s">
        <v>9</v>
      </c>
      <c r="C242" s="70">
        <f t="shared" si="4"/>
        <v>46468</v>
      </c>
    </row>
    <row r="243" spans="1:3">
      <c r="A243" s="69">
        <v>46506</v>
      </c>
      <c r="B243" s="69" t="s">
        <v>5</v>
      </c>
      <c r="C243" s="70">
        <f t="shared" si="4"/>
        <v>46506</v>
      </c>
    </row>
    <row r="244" spans="1:3">
      <c r="A244" s="69">
        <v>46510</v>
      </c>
      <c r="B244" s="69" t="s">
        <v>6</v>
      </c>
      <c r="C244" s="70">
        <f t="shared" si="4"/>
        <v>46510</v>
      </c>
    </row>
    <row r="245" spans="1:3">
      <c r="A245" s="69">
        <v>46511</v>
      </c>
      <c r="B245" s="69" t="s">
        <v>7</v>
      </c>
      <c r="C245" s="70">
        <f t="shared" si="4"/>
        <v>46511</v>
      </c>
    </row>
    <row r="246" spans="1:3">
      <c r="A246" s="69">
        <v>46512</v>
      </c>
      <c r="B246" s="69" t="s">
        <v>8</v>
      </c>
      <c r="C246" s="70">
        <f t="shared" si="4"/>
        <v>46512</v>
      </c>
    </row>
    <row r="247" spans="1:3">
      <c r="A247" s="69">
        <v>46587</v>
      </c>
      <c r="B247" s="69" t="s">
        <v>10</v>
      </c>
      <c r="C247" s="70">
        <f t="shared" si="4"/>
        <v>46587</v>
      </c>
    </row>
    <row r="248" spans="1:3">
      <c r="A248" s="69">
        <v>46610</v>
      </c>
      <c r="B248" s="69" t="s">
        <v>22</v>
      </c>
      <c r="C248" s="70">
        <f t="shared" si="4"/>
        <v>46610</v>
      </c>
    </row>
    <row r="249" spans="1:3">
      <c r="A249" s="69">
        <v>46650</v>
      </c>
      <c r="B249" s="69" t="s">
        <v>11</v>
      </c>
      <c r="C249" s="70">
        <f t="shared" si="4"/>
        <v>46650</v>
      </c>
    </row>
    <row r="250" spans="1:3">
      <c r="A250" s="69">
        <v>46653</v>
      </c>
      <c r="B250" s="69" t="s">
        <v>12</v>
      </c>
      <c r="C250" s="70">
        <f t="shared" si="4"/>
        <v>46653</v>
      </c>
    </row>
    <row r="251" spans="1:3">
      <c r="A251" s="69">
        <v>46671</v>
      </c>
      <c r="B251" s="69" t="s">
        <v>90</v>
      </c>
      <c r="C251" s="70">
        <f t="shared" si="4"/>
        <v>46671</v>
      </c>
    </row>
    <row r="252" spans="1:3">
      <c r="A252" s="69">
        <v>46694</v>
      </c>
      <c r="B252" s="69" t="s">
        <v>14</v>
      </c>
      <c r="C252" s="70">
        <f t="shared" si="4"/>
        <v>46694</v>
      </c>
    </row>
    <row r="253" spans="1:3">
      <c r="A253" s="69">
        <v>46714</v>
      </c>
      <c r="B253" s="69" t="s">
        <v>15</v>
      </c>
      <c r="C253" s="70">
        <f t="shared" si="4"/>
        <v>46714</v>
      </c>
    </row>
    <row r="254" spans="1:3">
      <c r="A254" s="69">
        <v>46750</v>
      </c>
      <c r="B254" s="69"/>
      <c r="C254" s="70">
        <f t="shared" si="4"/>
        <v>46750</v>
      </c>
    </row>
    <row r="255" spans="1:3">
      <c r="A255" s="69">
        <v>46751</v>
      </c>
      <c r="B255" s="69"/>
      <c r="C255" s="70">
        <f t="shared" si="4"/>
        <v>46751</v>
      </c>
    </row>
    <row r="256" spans="1:3">
      <c r="A256" s="69">
        <v>46752</v>
      </c>
      <c r="B256" s="69"/>
      <c r="C256" s="70">
        <f t="shared" si="4"/>
        <v>46752</v>
      </c>
    </row>
    <row r="257" spans="1:3">
      <c r="A257" s="69">
        <v>46753</v>
      </c>
      <c r="B257" s="69" t="s">
        <v>17</v>
      </c>
      <c r="C257" s="70">
        <f t="shared" si="4"/>
        <v>46753</v>
      </c>
    </row>
    <row r="258" spans="1:3">
      <c r="A258" s="69">
        <v>46754</v>
      </c>
      <c r="B258" s="69"/>
      <c r="C258" s="70">
        <f t="shared" si="4"/>
        <v>46754</v>
      </c>
    </row>
    <row r="259" spans="1:3">
      <c r="A259" s="69">
        <v>46755</v>
      </c>
      <c r="B259" s="69"/>
      <c r="C259" s="70">
        <f t="shared" si="4"/>
        <v>46755</v>
      </c>
    </row>
    <row r="260" spans="1:3">
      <c r="A260" s="69">
        <v>46762</v>
      </c>
      <c r="B260" s="69" t="s">
        <v>18</v>
      </c>
      <c r="C260" s="70">
        <f t="shared" ref="C260:C323" si="5">A260</f>
        <v>46762</v>
      </c>
    </row>
    <row r="261" spans="1:3">
      <c r="A261" s="69">
        <v>46794</v>
      </c>
      <c r="B261" s="69" t="s">
        <v>19</v>
      </c>
      <c r="C261" s="70">
        <f t="shared" si="5"/>
        <v>46794</v>
      </c>
    </row>
    <row r="262" spans="1:3">
      <c r="A262" s="69">
        <v>46806</v>
      </c>
      <c r="B262" s="69" t="s">
        <v>16</v>
      </c>
      <c r="C262" s="70">
        <f t="shared" si="5"/>
        <v>46806</v>
      </c>
    </row>
    <row r="263" spans="1:3">
      <c r="A263" s="69">
        <v>46832</v>
      </c>
      <c r="B263" s="69" t="s">
        <v>20</v>
      </c>
      <c r="C263" s="70">
        <f t="shared" si="5"/>
        <v>46832</v>
      </c>
    </row>
    <row r="264" spans="1:3">
      <c r="A264" s="69">
        <v>46872</v>
      </c>
      <c r="B264" s="69" t="s">
        <v>5</v>
      </c>
      <c r="C264" s="70">
        <f t="shared" si="5"/>
        <v>46872</v>
      </c>
    </row>
    <row r="265" spans="1:3">
      <c r="A265" s="69">
        <v>46876</v>
      </c>
      <c r="B265" s="69" t="s">
        <v>6</v>
      </c>
      <c r="C265" s="70">
        <f t="shared" si="5"/>
        <v>46876</v>
      </c>
    </row>
    <row r="266" spans="1:3">
      <c r="A266" s="69">
        <v>46877</v>
      </c>
      <c r="B266" s="69" t="s">
        <v>7</v>
      </c>
      <c r="C266" s="70">
        <f t="shared" si="5"/>
        <v>46877</v>
      </c>
    </row>
    <row r="267" spans="1:3">
      <c r="A267" s="69">
        <v>46878</v>
      </c>
      <c r="B267" s="69" t="s">
        <v>8</v>
      </c>
      <c r="C267" s="70">
        <f t="shared" si="5"/>
        <v>46878</v>
      </c>
    </row>
    <row r="268" spans="1:3">
      <c r="A268" s="69">
        <v>46951</v>
      </c>
      <c r="B268" s="69" t="s">
        <v>10</v>
      </c>
      <c r="C268" s="70">
        <f t="shared" si="5"/>
        <v>46951</v>
      </c>
    </row>
    <row r="269" spans="1:3">
      <c r="A269" s="69">
        <v>46976</v>
      </c>
      <c r="B269" s="69" t="s">
        <v>22</v>
      </c>
      <c r="C269" s="70">
        <f t="shared" si="5"/>
        <v>46976</v>
      </c>
    </row>
    <row r="270" spans="1:3">
      <c r="A270" s="69">
        <v>47014</v>
      </c>
      <c r="B270" s="69" t="s">
        <v>11</v>
      </c>
      <c r="C270" s="70">
        <f t="shared" si="5"/>
        <v>47014</v>
      </c>
    </row>
    <row r="271" spans="1:3">
      <c r="A271" s="69">
        <v>47018</v>
      </c>
      <c r="B271" s="69" t="s">
        <v>12</v>
      </c>
      <c r="C271" s="70">
        <f t="shared" si="5"/>
        <v>47018</v>
      </c>
    </row>
    <row r="272" spans="1:3">
      <c r="A272" s="69">
        <v>47035</v>
      </c>
      <c r="B272" s="69" t="s">
        <v>90</v>
      </c>
      <c r="C272" s="70">
        <f t="shared" si="5"/>
        <v>47035</v>
      </c>
    </row>
    <row r="273" spans="1:3">
      <c r="A273" s="69">
        <v>47060</v>
      </c>
      <c r="B273" s="69" t="s">
        <v>14</v>
      </c>
      <c r="C273" s="70">
        <f t="shared" si="5"/>
        <v>47060</v>
      </c>
    </row>
    <row r="274" spans="1:3">
      <c r="A274" s="69">
        <v>47080</v>
      </c>
      <c r="B274" s="69" t="s">
        <v>15</v>
      </c>
      <c r="C274" s="70">
        <f t="shared" si="5"/>
        <v>47080</v>
      </c>
    </row>
    <row r="275" spans="1:3">
      <c r="A275" s="69">
        <v>47116</v>
      </c>
      <c r="B275" s="69"/>
      <c r="C275" s="70">
        <f t="shared" si="5"/>
        <v>47116</v>
      </c>
    </row>
    <row r="276" spans="1:3">
      <c r="A276" s="69">
        <v>47117</v>
      </c>
      <c r="B276" s="69"/>
      <c r="C276" s="70">
        <f t="shared" si="5"/>
        <v>47117</v>
      </c>
    </row>
    <row r="277" spans="1:3">
      <c r="A277" s="69">
        <v>47118</v>
      </c>
      <c r="B277" s="69"/>
      <c r="C277" s="70">
        <f t="shared" si="5"/>
        <v>47118</v>
      </c>
    </row>
    <row r="278" spans="1:3">
      <c r="A278" s="69">
        <v>47119</v>
      </c>
      <c r="B278" s="69" t="s">
        <v>17</v>
      </c>
      <c r="C278" s="70">
        <f t="shared" si="5"/>
        <v>47119</v>
      </c>
    </row>
    <row r="279" spans="1:3">
      <c r="A279" s="69">
        <v>47120</v>
      </c>
      <c r="B279" s="69"/>
      <c r="C279" s="70">
        <f t="shared" si="5"/>
        <v>47120</v>
      </c>
    </row>
    <row r="280" spans="1:3">
      <c r="A280" s="69">
        <v>47121</v>
      </c>
      <c r="B280" s="69"/>
      <c r="C280" s="70">
        <f t="shared" si="5"/>
        <v>47121</v>
      </c>
    </row>
    <row r="281" spans="1:3">
      <c r="A281" s="69">
        <v>47126</v>
      </c>
      <c r="B281" s="69" t="s">
        <v>18</v>
      </c>
      <c r="C281" s="70">
        <f t="shared" si="5"/>
        <v>47126</v>
      </c>
    </row>
    <row r="282" spans="1:3">
      <c r="A282" s="69">
        <v>47160</v>
      </c>
      <c r="B282" s="69" t="s">
        <v>19</v>
      </c>
      <c r="C282" s="70">
        <f t="shared" si="5"/>
        <v>47160</v>
      </c>
    </row>
    <row r="283" spans="1:3">
      <c r="A283" s="69">
        <v>47161</v>
      </c>
      <c r="B283" s="69" t="s">
        <v>9</v>
      </c>
      <c r="C283" s="70">
        <f t="shared" si="5"/>
        <v>47161</v>
      </c>
    </row>
    <row r="284" spans="1:3">
      <c r="A284" s="69">
        <v>47172</v>
      </c>
      <c r="B284" s="69" t="s">
        <v>16</v>
      </c>
      <c r="C284" s="70">
        <f t="shared" si="5"/>
        <v>47172</v>
      </c>
    </row>
    <row r="285" spans="1:3">
      <c r="A285" s="69">
        <v>47197</v>
      </c>
      <c r="B285" s="69" t="s">
        <v>20</v>
      </c>
      <c r="C285" s="70">
        <f t="shared" si="5"/>
        <v>47197</v>
      </c>
    </row>
    <row r="286" spans="1:3">
      <c r="A286" s="69">
        <v>47237</v>
      </c>
      <c r="B286" s="69" t="s">
        <v>5</v>
      </c>
      <c r="C286" s="70">
        <f t="shared" si="5"/>
        <v>47237</v>
      </c>
    </row>
    <row r="287" spans="1:3">
      <c r="A287" s="69">
        <v>47238</v>
      </c>
      <c r="B287" s="69" t="s">
        <v>9</v>
      </c>
      <c r="C287" s="70">
        <f t="shared" si="5"/>
        <v>47238</v>
      </c>
    </row>
    <row r="288" spans="1:3">
      <c r="A288" s="69">
        <v>47241</v>
      </c>
      <c r="B288" s="69" t="s">
        <v>6</v>
      </c>
      <c r="C288" s="70">
        <f t="shared" si="5"/>
        <v>47241</v>
      </c>
    </row>
    <row r="289" spans="1:3">
      <c r="A289" s="69">
        <v>47242</v>
      </c>
      <c r="B289" s="69" t="s">
        <v>7</v>
      </c>
      <c r="C289" s="70">
        <f t="shared" si="5"/>
        <v>47242</v>
      </c>
    </row>
    <row r="290" spans="1:3">
      <c r="A290" s="69">
        <v>47243</v>
      </c>
      <c r="B290" s="69" t="s">
        <v>8</v>
      </c>
      <c r="C290" s="70">
        <f t="shared" si="5"/>
        <v>47243</v>
      </c>
    </row>
    <row r="291" spans="1:3">
      <c r="A291" s="69">
        <v>47315</v>
      </c>
      <c r="B291" s="69" t="s">
        <v>10</v>
      </c>
      <c r="C291" s="70">
        <f t="shared" si="5"/>
        <v>47315</v>
      </c>
    </row>
    <row r="292" spans="1:3">
      <c r="A292" s="69">
        <v>47341</v>
      </c>
      <c r="B292" s="69" t="s">
        <v>22</v>
      </c>
      <c r="C292" s="70">
        <f t="shared" si="5"/>
        <v>47341</v>
      </c>
    </row>
    <row r="293" spans="1:3">
      <c r="A293" s="69">
        <v>47378</v>
      </c>
      <c r="B293" s="69" t="s">
        <v>11</v>
      </c>
      <c r="C293" s="70">
        <f t="shared" si="5"/>
        <v>47378</v>
      </c>
    </row>
    <row r="294" spans="1:3">
      <c r="A294" s="69">
        <v>47384</v>
      </c>
      <c r="B294" s="69" t="s">
        <v>12</v>
      </c>
      <c r="C294" s="70">
        <f t="shared" si="5"/>
        <v>47384</v>
      </c>
    </row>
    <row r="295" spans="1:3">
      <c r="A295" s="69">
        <v>47385</v>
      </c>
      <c r="B295" s="69" t="s">
        <v>9</v>
      </c>
      <c r="C295" s="70">
        <f t="shared" si="5"/>
        <v>47385</v>
      </c>
    </row>
    <row r="296" spans="1:3">
      <c r="A296" s="69">
        <v>47399</v>
      </c>
      <c r="B296" s="69" t="s">
        <v>90</v>
      </c>
      <c r="C296" s="70">
        <f t="shared" si="5"/>
        <v>47399</v>
      </c>
    </row>
    <row r="297" spans="1:3">
      <c r="A297" s="69">
        <v>47425</v>
      </c>
      <c r="B297" s="69" t="s">
        <v>14</v>
      </c>
      <c r="C297" s="70">
        <f t="shared" si="5"/>
        <v>47425</v>
      </c>
    </row>
    <row r="298" spans="1:3">
      <c r="A298" s="69">
        <v>47445</v>
      </c>
      <c r="B298" s="69" t="s">
        <v>15</v>
      </c>
      <c r="C298" s="70">
        <f t="shared" si="5"/>
        <v>47445</v>
      </c>
    </row>
    <row r="299" spans="1:3">
      <c r="A299" s="69">
        <v>47481</v>
      </c>
      <c r="B299" s="69"/>
      <c r="C299" s="70">
        <f t="shared" si="5"/>
        <v>47481</v>
      </c>
    </row>
    <row r="300" spans="1:3">
      <c r="A300" s="69">
        <v>47482</v>
      </c>
      <c r="B300" s="69"/>
      <c r="C300" s="70">
        <f t="shared" si="5"/>
        <v>47482</v>
      </c>
    </row>
    <row r="301" spans="1:3">
      <c r="A301" s="69">
        <v>47483</v>
      </c>
      <c r="B301" s="69"/>
      <c r="C301" s="70">
        <f t="shared" si="5"/>
        <v>47483</v>
      </c>
    </row>
    <row r="302" spans="1:3">
      <c r="A302" s="69">
        <v>47484</v>
      </c>
      <c r="B302" s="69" t="s">
        <v>17</v>
      </c>
      <c r="C302" s="70">
        <f t="shared" si="5"/>
        <v>47484</v>
      </c>
    </row>
    <row r="303" spans="1:3">
      <c r="A303" s="69">
        <v>47485</v>
      </c>
      <c r="B303" s="69"/>
      <c r="C303" s="70">
        <f t="shared" si="5"/>
        <v>47485</v>
      </c>
    </row>
    <row r="304" spans="1:3">
      <c r="A304" s="69">
        <v>47486</v>
      </c>
      <c r="B304" s="69"/>
      <c r="C304" s="70">
        <f t="shared" si="5"/>
        <v>47486</v>
      </c>
    </row>
    <row r="305" spans="1:3">
      <c r="A305" s="69">
        <v>47497</v>
      </c>
      <c r="B305" s="69" t="s">
        <v>18</v>
      </c>
      <c r="C305" s="70">
        <f t="shared" si="5"/>
        <v>47497</v>
      </c>
    </row>
    <row r="306" spans="1:3">
      <c r="A306" s="69">
        <v>47525</v>
      </c>
      <c r="B306" s="69" t="s">
        <v>19</v>
      </c>
      <c r="C306" s="70">
        <f t="shared" si="5"/>
        <v>47525</v>
      </c>
    </row>
    <row r="307" spans="1:3">
      <c r="A307" s="69">
        <v>47537</v>
      </c>
      <c r="B307" s="69" t="s">
        <v>16</v>
      </c>
      <c r="C307" s="70">
        <f t="shared" si="5"/>
        <v>47537</v>
      </c>
    </row>
    <row r="308" spans="1:3">
      <c r="A308" s="69">
        <v>47562</v>
      </c>
      <c r="B308" s="69" t="s">
        <v>20</v>
      </c>
      <c r="C308" s="70">
        <f t="shared" si="5"/>
        <v>47562</v>
      </c>
    </row>
    <row r="309" spans="1:3">
      <c r="A309" s="69">
        <v>47602</v>
      </c>
      <c r="B309" s="69" t="s">
        <v>5</v>
      </c>
      <c r="C309" s="70">
        <f t="shared" si="5"/>
        <v>47602</v>
      </c>
    </row>
    <row r="310" spans="1:3">
      <c r="A310" s="69">
        <v>47606</v>
      </c>
      <c r="B310" s="69" t="s">
        <v>6</v>
      </c>
      <c r="C310" s="70">
        <f t="shared" si="5"/>
        <v>47606</v>
      </c>
    </row>
    <row r="311" spans="1:3">
      <c r="A311" s="69">
        <v>47607</v>
      </c>
      <c r="B311" s="69" t="s">
        <v>7</v>
      </c>
      <c r="C311" s="70">
        <f t="shared" si="5"/>
        <v>47607</v>
      </c>
    </row>
    <row r="312" spans="1:3">
      <c r="A312" s="69">
        <v>47608</v>
      </c>
      <c r="B312" s="69" t="s">
        <v>8</v>
      </c>
      <c r="C312" s="70">
        <f t="shared" si="5"/>
        <v>47608</v>
      </c>
    </row>
    <row r="313" spans="1:3">
      <c r="A313" s="69">
        <v>47609</v>
      </c>
      <c r="B313" s="69" t="s">
        <v>9</v>
      </c>
      <c r="C313" s="70">
        <f t="shared" si="5"/>
        <v>47609</v>
      </c>
    </row>
    <row r="314" spans="1:3">
      <c r="A314" s="69">
        <v>47679</v>
      </c>
      <c r="B314" s="69" t="s">
        <v>10</v>
      </c>
      <c r="C314" s="70">
        <f t="shared" si="5"/>
        <v>47679</v>
      </c>
    </row>
    <row r="315" spans="1:3">
      <c r="A315" s="69">
        <v>47706</v>
      </c>
      <c r="B315" s="69" t="s">
        <v>22</v>
      </c>
      <c r="C315" s="70">
        <f t="shared" si="5"/>
        <v>47706</v>
      </c>
    </row>
    <row r="316" spans="1:3">
      <c r="A316" s="69">
        <v>47707</v>
      </c>
      <c r="B316" s="69" t="s">
        <v>9</v>
      </c>
      <c r="C316" s="70">
        <f t="shared" si="5"/>
        <v>47707</v>
      </c>
    </row>
    <row r="317" spans="1:3">
      <c r="A317" s="69">
        <v>47742</v>
      </c>
      <c r="B317" s="69" t="s">
        <v>11</v>
      </c>
      <c r="C317" s="70">
        <f t="shared" si="5"/>
        <v>47742</v>
      </c>
    </row>
    <row r="318" spans="1:3">
      <c r="A318" s="69">
        <v>47749</v>
      </c>
      <c r="B318" s="69" t="s">
        <v>12</v>
      </c>
      <c r="C318" s="70">
        <f t="shared" si="5"/>
        <v>47749</v>
      </c>
    </row>
    <row r="319" spans="1:3">
      <c r="A319" s="69">
        <v>47770</v>
      </c>
      <c r="B319" s="69" t="s">
        <v>90</v>
      </c>
      <c r="C319" s="70">
        <f t="shared" si="5"/>
        <v>47770</v>
      </c>
    </row>
    <row r="320" spans="1:3">
      <c r="A320" s="69">
        <v>47790</v>
      </c>
      <c r="B320" s="69" t="s">
        <v>14</v>
      </c>
      <c r="C320" s="70">
        <f t="shared" si="5"/>
        <v>47790</v>
      </c>
    </row>
    <row r="321" spans="1:3">
      <c r="A321" s="69">
        <v>47791</v>
      </c>
      <c r="B321" s="69" t="s">
        <v>9</v>
      </c>
      <c r="C321" s="70">
        <f t="shared" si="5"/>
        <v>47791</v>
      </c>
    </row>
    <row r="322" spans="1:3">
      <c r="A322" s="69">
        <v>47810</v>
      </c>
      <c r="B322" s="69" t="s">
        <v>15</v>
      </c>
      <c r="C322" s="70">
        <f t="shared" si="5"/>
        <v>47810</v>
      </c>
    </row>
    <row r="323" spans="1:3">
      <c r="A323" s="69">
        <v>47846</v>
      </c>
      <c r="B323" s="69"/>
      <c r="C323" s="70">
        <f t="shared" si="5"/>
        <v>47846</v>
      </c>
    </row>
    <row r="324" spans="1:3">
      <c r="A324" s="69">
        <v>47847</v>
      </c>
      <c r="B324" s="69"/>
      <c r="C324" s="70">
        <f t="shared" ref="C324:C387" si="6">A324</f>
        <v>47847</v>
      </c>
    </row>
    <row r="325" spans="1:3">
      <c r="A325" s="69">
        <v>47848</v>
      </c>
      <c r="B325" s="69"/>
      <c r="C325" s="70">
        <f t="shared" si="6"/>
        <v>47848</v>
      </c>
    </row>
    <row r="326" spans="1:3">
      <c r="A326" s="69">
        <v>47849</v>
      </c>
      <c r="B326" s="69" t="s">
        <v>17</v>
      </c>
      <c r="C326" s="70">
        <f t="shared" si="6"/>
        <v>47849</v>
      </c>
    </row>
    <row r="327" spans="1:3">
      <c r="A327" s="69">
        <v>47850</v>
      </c>
      <c r="B327" s="69"/>
      <c r="C327" s="70">
        <f t="shared" si="6"/>
        <v>47850</v>
      </c>
    </row>
    <row r="328" spans="1:3">
      <c r="A328" s="69">
        <v>47851</v>
      </c>
      <c r="B328" s="69"/>
      <c r="C328" s="70">
        <f t="shared" si="6"/>
        <v>47851</v>
      </c>
    </row>
    <row r="329" spans="1:3">
      <c r="A329" s="69">
        <v>47861</v>
      </c>
      <c r="B329" s="69" t="s">
        <v>18</v>
      </c>
      <c r="C329" s="70">
        <f t="shared" si="6"/>
        <v>47861</v>
      </c>
    </row>
    <row r="330" spans="1:3">
      <c r="A330" s="69">
        <v>47890</v>
      </c>
      <c r="B330" s="69" t="s">
        <v>19</v>
      </c>
      <c r="C330" s="70">
        <f t="shared" si="6"/>
        <v>47890</v>
      </c>
    </row>
    <row r="331" spans="1:3">
      <c r="A331" s="69">
        <v>47902</v>
      </c>
      <c r="B331" s="69" t="s">
        <v>16</v>
      </c>
      <c r="C331" s="70">
        <f t="shared" si="6"/>
        <v>47902</v>
      </c>
    </row>
    <row r="332" spans="1:3">
      <c r="A332" s="69">
        <v>47903</v>
      </c>
      <c r="B332" s="69" t="s">
        <v>9</v>
      </c>
      <c r="C332" s="70">
        <f t="shared" si="6"/>
        <v>47903</v>
      </c>
    </row>
    <row r="333" spans="1:3">
      <c r="A333" s="69">
        <v>47928</v>
      </c>
      <c r="B333" s="69" t="s">
        <v>20</v>
      </c>
      <c r="C333" s="70">
        <f t="shared" si="6"/>
        <v>47928</v>
      </c>
    </row>
    <row r="334" spans="1:3">
      <c r="A334" s="69">
        <v>47967</v>
      </c>
      <c r="B334" s="69" t="s">
        <v>5</v>
      </c>
      <c r="C334" s="70">
        <f t="shared" si="6"/>
        <v>47967</v>
      </c>
    </row>
    <row r="335" spans="1:3">
      <c r="A335" s="69">
        <v>47971</v>
      </c>
      <c r="B335" s="69" t="s">
        <v>6</v>
      </c>
      <c r="C335" s="70">
        <f t="shared" si="6"/>
        <v>47971</v>
      </c>
    </row>
    <row r="336" spans="1:3">
      <c r="A336" s="69">
        <v>47972</v>
      </c>
      <c r="B336" s="69" t="s">
        <v>7</v>
      </c>
      <c r="C336" s="70">
        <f t="shared" si="6"/>
        <v>47972</v>
      </c>
    </row>
    <row r="337" spans="1:3">
      <c r="A337" s="69">
        <v>47973</v>
      </c>
      <c r="B337" s="69" t="s">
        <v>8</v>
      </c>
      <c r="C337" s="70">
        <f t="shared" si="6"/>
        <v>47973</v>
      </c>
    </row>
    <row r="338" spans="1:3">
      <c r="A338" s="69">
        <v>47974</v>
      </c>
      <c r="B338" s="69" t="s">
        <v>9</v>
      </c>
      <c r="C338" s="70">
        <f t="shared" si="6"/>
        <v>47974</v>
      </c>
    </row>
    <row r="339" spans="1:3">
      <c r="A339" s="69">
        <v>48050</v>
      </c>
      <c r="B339" s="69" t="s">
        <v>10</v>
      </c>
      <c r="C339" s="70">
        <f t="shared" si="6"/>
        <v>48050</v>
      </c>
    </row>
    <row r="340" spans="1:3">
      <c r="A340" s="69">
        <v>48071</v>
      </c>
      <c r="B340" s="69" t="s">
        <v>22</v>
      </c>
      <c r="C340" s="70">
        <f t="shared" si="6"/>
        <v>48071</v>
      </c>
    </row>
    <row r="341" spans="1:3">
      <c r="A341" s="69">
        <v>48106</v>
      </c>
      <c r="B341" s="69" t="s">
        <v>11</v>
      </c>
      <c r="C341" s="70">
        <f t="shared" si="6"/>
        <v>48106</v>
      </c>
    </row>
    <row r="342" spans="1:3">
      <c r="A342" s="69">
        <v>48114</v>
      </c>
      <c r="B342" s="69" t="s">
        <v>12</v>
      </c>
      <c r="C342" s="70">
        <f t="shared" si="6"/>
        <v>48114</v>
      </c>
    </row>
    <row r="343" spans="1:3">
      <c r="A343" s="69">
        <v>48134</v>
      </c>
      <c r="B343" s="69" t="s">
        <v>90</v>
      </c>
      <c r="C343" s="70">
        <f t="shared" si="6"/>
        <v>48134</v>
      </c>
    </row>
    <row r="344" spans="1:3">
      <c r="A344" s="69">
        <v>48155</v>
      </c>
      <c r="B344" s="69" t="s">
        <v>14</v>
      </c>
      <c r="C344" s="70">
        <f t="shared" si="6"/>
        <v>48155</v>
      </c>
    </row>
    <row r="345" spans="1:3">
      <c r="A345" s="69">
        <v>48175</v>
      </c>
      <c r="B345" s="69" t="s">
        <v>15</v>
      </c>
      <c r="C345" s="70">
        <f t="shared" si="6"/>
        <v>48175</v>
      </c>
    </row>
    <row r="346" spans="1:3">
      <c r="A346" s="69">
        <v>48176</v>
      </c>
      <c r="B346" s="69" t="s">
        <v>9</v>
      </c>
      <c r="C346" s="70">
        <f t="shared" si="6"/>
        <v>48176</v>
      </c>
    </row>
    <row r="347" spans="1:3">
      <c r="A347" s="69">
        <v>48211</v>
      </c>
      <c r="B347" s="69"/>
      <c r="C347" s="70">
        <f t="shared" si="6"/>
        <v>48211</v>
      </c>
    </row>
    <row r="348" spans="1:3">
      <c r="A348" s="69">
        <v>48212</v>
      </c>
      <c r="B348" s="69"/>
      <c r="C348" s="70">
        <f t="shared" si="6"/>
        <v>48212</v>
      </c>
    </row>
    <row r="349" spans="1:3">
      <c r="A349" s="69">
        <v>48213</v>
      </c>
      <c r="B349" s="69"/>
      <c r="C349" s="70">
        <f t="shared" si="6"/>
        <v>48213</v>
      </c>
    </row>
    <row r="350" spans="1:3">
      <c r="A350" s="69">
        <v>48214</v>
      </c>
      <c r="B350" s="69" t="s">
        <v>17</v>
      </c>
      <c r="C350" s="70">
        <f t="shared" si="6"/>
        <v>48214</v>
      </c>
    </row>
    <row r="351" spans="1:3">
      <c r="A351" s="69">
        <v>48215</v>
      </c>
      <c r="B351" s="69"/>
      <c r="C351" s="70">
        <f t="shared" si="6"/>
        <v>48215</v>
      </c>
    </row>
    <row r="352" spans="1:3">
      <c r="A352" s="69">
        <v>48216</v>
      </c>
      <c r="B352" s="69"/>
      <c r="C352" s="70">
        <f t="shared" si="6"/>
        <v>48216</v>
      </c>
    </row>
    <row r="353" spans="1:3">
      <c r="A353" s="69">
        <v>48225</v>
      </c>
      <c r="B353" s="69" t="s">
        <v>18</v>
      </c>
      <c r="C353" s="70">
        <f t="shared" si="6"/>
        <v>48225</v>
      </c>
    </row>
    <row r="354" spans="1:3">
      <c r="A354" s="69">
        <v>48255</v>
      </c>
      <c r="B354" s="69" t="s">
        <v>19</v>
      </c>
      <c r="C354" s="70">
        <f t="shared" si="6"/>
        <v>48255</v>
      </c>
    </row>
    <row r="355" spans="1:3">
      <c r="A355" s="69">
        <v>48267</v>
      </c>
      <c r="B355" s="69" t="s">
        <v>16</v>
      </c>
      <c r="C355" s="70">
        <f t="shared" si="6"/>
        <v>48267</v>
      </c>
    </row>
    <row r="356" spans="1:3">
      <c r="A356" s="69">
        <v>48293</v>
      </c>
      <c r="B356" s="69" t="s">
        <v>20</v>
      </c>
      <c r="C356" s="70">
        <f t="shared" si="6"/>
        <v>48293</v>
      </c>
    </row>
    <row r="357" spans="1:3">
      <c r="A357" s="69">
        <v>48333</v>
      </c>
      <c r="B357" s="69" t="s">
        <v>5</v>
      </c>
      <c r="C357" s="70">
        <f t="shared" si="6"/>
        <v>48333</v>
      </c>
    </row>
    <row r="358" spans="1:3">
      <c r="A358" s="69">
        <v>48337</v>
      </c>
      <c r="B358" s="69" t="s">
        <v>6</v>
      </c>
      <c r="C358" s="70">
        <f t="shared" si="6"/>
        <v>48337</v>
      </c>
    </row>
    <row r="359" spans="1:3">
      <c r="A359" s="69">
        <v>48338</v>
      </c>
      <c r="B359" s="69" t="s">
        <v>7</v>
      </c>
      <c r="C359" s="70">
        <f t="shared" si="6"/>
        <v>48338</v>
      </c>
    </row>
    <row r="360" spans="1:3">
      <c r="A360" s="69">
        <v>48339</v>
      </c>
      <c r="B360" s="69" t="s">
        <v>8</v>
      </c>
      <c r="C360" s="70">
        <f t="shared" si="6"/>
        <v>48339</v>
      </c>
    </row>
    <row r="361" spans="1:3">
      <c r="A361" s="69">
        <v>48414</v>
      </c>
      <c r="B361" s="69" t="s">
        <v>10</v>
      </c>
      <c r="C361" s="70">
        <f t="shared" si="6"/>
        <v>48414</v>
      </c>
    </row>
    <row r="362" spans="1:3">
      <c r="A362" s="69">
        <v>48437</v>
      </c>
      <c r="B362" s="69" t="s">
        <v>22</v>
      </c>
      <c r="C362" s="70">
        <f t="shared" si="6"/>
        <v>48437</v>
      </c>
    </row>
    <row r="363" spans="1:3">
      <c r="A363" s="69">
        <v>48477</v>
      </c>
      <c r="B363" s="69" t="s">
        <v>11</v>
      </c>
      <c r="C363" s="70">
        <f t="shared" si="6"/>
        <v>48477</v>
      </c>
    </row>
    <row r="364" spans="1:3">
      <c r="A364" s="69">
        <v>48478</v>
      </c>
      <c r="B364" s="69" t="s">
        <v>87</v>
      </c>
      <c r="C364" s="70">
        <f t="shared" si="6"/>
        <v>48478</v>
      </c>
    </row>
    <row r="365" spans="1:3">
      <c r="A365" s="69">
        <v>48479</v>
      </c>
      <c r="B365" s="69" t="s">
        <v>12</v>
      </c>
      <c r="C365" s="70">
        <f t="shared" si="6"/>
        <v>48479</v>
      </c>
    </row>
    <row r="366" spans="1:3">
      <c r="A366" s="69">
        <v>48498</v>
      </c>
      <c r="B366" s="69" t="s">
        <v>90</v>
      </c>
      <c r="C366" s="70">
        <f t="shared" si="6"/>
        <v>48498</v>
      </c>
    </row>
    <row r="367" spans="1:3">
      <c r="A367" s="69">
        <v>48521</v>
      </c>
      <c r="B367" s="69" t="s">
        <v>14</v>
      </c>
      <c r="C367" s="70">
        <f t="shared" si="6"/>
        <v>48521</v>
      </c>
    </row>
    <row r="368" spans="1:3">
      <c r="A368" s="69">
        <v>48541</v>
      </c>
      <c r="B368" s="69" t="s">
        <v>15</v>
      </c>
      <c r="C368" s="70">
        <f t="shared" si="6"/>
        <v>48541</v>
      </c>
    </row>
    <row r="369" spans="1:3">
      <c r="A369" s="69">
        <v>48577</v>
      </c>
      <c r="B369" s="69"/>
      <c r="C369" s="70">
        <f t="shared" si="6"/>
        <v>48577</v>
      </c>
    </row>
    <row r="370" spans="1:3">
      <c r="A370" s="69">
        <v>48578</v>
      </c>
      <c r="B370" s="69"/>
      <c r="C370" s="70">
        <f t="shared" si="6"/>
        <v>48578</v>
      </c>
    </row>
    <row r="371" spans="1:3">
      <c r="A371" s="69">
        <v>48579</v>
      </c>
      <c r="B371" s="69"/>
      <c r="C371" s="70">
        <f t="shared" si="6"/>
        <v>48579</v>
      </c>
    </row>
    <row r="372" spans="1:3">
      <c r="A372" s="69">
        <v>48580</v>
      </c>
      <c r="B372" s="69" t="s">
        <v>17</v>
      </c>
      <c r="C372" s="70">
        <f t="shared" si="6"/>
        <v>48580</v>
      </c>
    </row>
    <row r="373" spans="1:3">
      <c r="A373" s="69">
        <v>48581</v>
      </c>
      <c r="B373" s="69"/>
      <c r="C373" s="70">
        <f t="shared" si="6"/>
        <v>48581</v>
      </c>
    </row>
    <row r="374" spans="1:3">
      <c r="A374" s="69">
        <v>48582</v>
      </c>
      <c r="B374" s="69"/>
      <c r="C374" s="70">
        <f t="shared" si="6"/>
        <v>48582</v>
      </c>
    </row>
    <row r="375" spans="1:3">
      <c r="A375" s="69">
        <v>48589</v>
      </c>
      <c r="B375" s="69" t="s">
        <v>18</v>
      </c>
      <c r="C375" s="70">
        <f t="shared" si="6"/>
        <v>48589</v>
      </c>
    </row>
    <row r="376" spans="1:3">
      <c r="A376" s="69">
        <v>48621</v>
      </c>
      <c r="B376" s="69" t="s">
        <v>19</v>
      </c>
      <c r="C376" s="70">
        <f t="shared" si="6"/>
        <v>48621</v>
      </c>
    </row>
    <row r="377" spans="1:3">
      <c r="A377" s="69">
        <v>48633</v>
      </c>
      <c r="B377" s="69" t="s">
        <v>16</v>
      </c>
      <c r="C377" s="70">
        <f t="shared" si="6"/>
        <v>48633</v>
      </c>
    </row>
    <row r="378" spans="1:3">
      <c r="A378" s="69">
        <v>48658</v>
      </c>
      <c r="B378" s="69" t="s">
        <v>20</v>
      </c>
      <c r="C378" s="70">
        <f t="shared" si="6"/>
        <v>48658</v>
      </c>
    </row>
    <row r="379" spans="1:3">
      <c r="A379" s="69">
        <v>48659</v>
      </c>
      <c r="B379" s="69" t="s">
        <v>9</v>
      </c>
      <c r="C379" s="70">
        <f t="shared" si="6"/>
        <v>48659</v>
      </c>
    </row>
    <row r="380" spans="1:3">
      <c r="A380" s="69">
        <v>48698</v>
      </c>
      <c r="B380" s="69" t="s">
        <v>5</v>
      </c>
      <c r="C380" s="70">
        <f t="shared" si="6"/>
        <v>48698</v>
      </c>
    </row>
    <row r="381" spans="1:3">
      <c r="A381" s="69">
        <v>48702</v>
      </c>
      <c r="B381" s="69" t="s">
        <v>6</v>
      </c>
      <c r="C381" s="70">
        <f t="shared" si="6"/>
        <v>48702</v>
      </c>
    </row>
    <row r="382" spans="1:3">
      <c r="A382" s="69">
        <v>48703</v>
      </c>
      <c r="B382" s="69" t="s">
        <v>7</v>
      </c>
      <c r="C382" s="70">
        <f t="shared" si="6"/>
        <v>48703</v>
      </c>
    </row>
    <row r="383" spans="1:3">
      <c r="A383" s="69">
        <v>48704</v>
      </c>
      <c r="B383" s="69" t="s">
        <v>8</v>
      </c>
      <c r="C383" s="70">
        <f t="shared" si="6"/>
        <v>48704</v>
      </c>
    </row>
    <row r="384" spans="1:3">
      <c r="A384" s="69">
        <v>48778</v>
      </c>
      <c r="B384" s="69" t="s">
        <v>10</v>
      </c>
      <c r="C384" s="70">
        <f t="shared" si="6"/>
        <v>48778</v>
      </c>
    </row>
    <row r="385" spans="1:3">
      <c r="A385" s="69">
        <v>48802</v>
      </c>
      <c r="B385" s="69" t="s">
        <v>22</v>
      </c>
      <c r="C385" s="70">
        <f t="shared" si="6"/>
        <v>48802</v>
      </c>
    </row>
    <row r="386" spans="1:3">
      <c r="A386" s="69">
        <v>48841</v>
      </c>
      <c r="B386" s="69" t="s">
        <v>11</v>
      </c>
      <c r="C386" s="70">
        <f t="shared" si="6"/>
        <v>48841</v>
      </c>
    </row>
    <row r="387" spans="1:3">
      <c r="A387" s="69">
        <v>48845</v>
      </c>
      <c r="B387" s="69" t="s">
        <v>12</v>
      </c>
      <c r="C387" s="70">
        <f t="shared" si="6"/>
        <v>48845</v>
      </c>
    </row>
    <row r="388" spans="1:3">
      <c r="A388" s="69">
        <v>48862</v>
      </c>
      <c r="B388" s="69" t="s">
        <v>90</v>
      </c>
      <c r="C388" s="70">
        <f t="shared" ref="C388:C451" si="7">A388</f>
        <v>48862</v>
      </c>
    </row>
    <row r="389" spans="1:3">
      <c r="A389" s="69">
        <v>48886</v>
      </c>
      <c r="B389" s="69" t="s">
        <v>14</v>
      </c>
      <c r="C389" s="70">
        <f t="shared" si="7"/>
        <v>48886</v>
      </c>
    </row>
    <row r="390" spans="1:3">
      <c r="A390" s="69">
        <v>48906</v>
      </c>
      <c r="B390" s="69" t="s">
        <v>15</v>
      </c>
      <c r="C390" s="70">
        <f t="shared" si="7"/>
        <v>48906</v>
      </c>
    </row>
    <row r="391" spans="1:3">
      <c r="A391" s="69">
        <v>48942</v>
      </c>
      <c r="B391" s="69"/>
      <c r="C391" s="70">
        <f t="shared" si="7"/>
        <v>48942</v>
      </c>
    </row>
    <row r="392" spans="1:3">
      <c r="A392" s="69">
        <v>48943</v>
      </c>
      <c r="B392" s="69"/>
      <c r="C392" s="70">
        <f t="shared" si="7"/>
        <v>48943</v>
      </c>
    </row>
    <row r="393" spans="1:3">
      <c r="A393" s="69">
        <v>48944</v>
      </c>
      <c r="B393" s="69"/>
      <c r="C393" s="70">
        <f t="shared" si="7"/>
        <v>48944</v>
      </c>
    </row>
    <row r="394" spans="1:3">
      <c r="A394" s="69">
        <v>48945</v>
      </c>
      <c r="B394" s="69" t="s">
        <v>17</v>
      </c>
      <c r="C394" s="70">
        <f t="shared" si="7"/>
        <v>48945</v>
      </c>
    </row>
    <row r="395" spans="1:3">
      <c r="A395" s="69">
        <v>48946</v>
      </c>
      <c r="B395" s="69" t="s">
        <v>9</v>
      </c>
      <c r="C395" s="70">
        <f t="shared" si="7"/>
        <v>48946</v>
      </c>
    </row>
    <row r="396" spans="1:3">
      <c r="A396" s="69">
        <v>48947</v>
      </c>
      <c r="B396" s="69"/>
      <c r="C396" s="70">
        <f t="shared" si="7"/>
        <v>48947</v>
      </c>
    </row>
    <row r="397" spans="1:3">
      <c r="A397" s="69">
        <v>48953</v>
      </c>
      <c r="B397" s="69" t="s">
        <v>18</v>
      </c>
      <c r="C397" s="70">
        <f t="shared" si="7"/>
        <v>48953</v>
      </c>
    </row>
    <row r="398" spans="1:3">
      <c r="A398" s="69">
        <v>48986</v>
      </c>
      <c r="B398" s="69" t="s">
        <v>19</v>
      </c>
      <c r="C398" s="70">
        <f t="shared" si="7"/>
        <v>48986</v>
      </c>
    </row>
    <row r="399" spans="1:3">
      <c r="A399" s="69">
        <v>48998</v>
      </c>
      <c r="B399" s="69" t="s">
        <v>16</v>
      </c>
      <c r="C399" s="70">
        <f t="shared" si="7"/>
        <v>48998</v>
      </c>
    </row>
    <row r="400" spans="1:3">
      <c r="A400" s="69">
        <v>49023</v>
      </c>
      <c r="B400" s="69" t="s">
        <v>20</v>
      </c>
      <c r="C400" s="70">
        <f t="shared" si="7"/>
        <v>49023</v>
      </c>
    </row>
    <row r="401" spans="1:3">
      <c r="A401" s="69">
        <v>49063</v>
      </c>
      <c r="B401" s="69" t="s">
        <v>5</v>
      </c>
      <c r="C401" s="70">
        <f t="shared" si="7"/>
        <v>49063</v>
      </c>
    </row>
    <row r="402" spans="1:3">
      <c r="A402" s="69">
        <v>49067</v>
      </c>
      <c r="B402" s="69" t="s">
        <v>6</v>
      </c>
      <c r="C402" s="70">
        <f t="shared" si="7"/>
        <v>49067</v>
      </c>
    </row>
    <row r="403" spans="1:3">
      <c r="A403" s="69">
        <v>49068</v>
      </c>
      <c r="B403" s="69" t="s">
        <v>7</v>
      </c>
      <c r="C403" s="70">
        <f t="shared" si="7"/>
        <v>49068</v>
      </c>
    </row>
    <row r="404" spans="1:3">
      <c r="A404" s="69">
        <v>49069</v>
      </c>
      <c r="B404" s="69" t="s">
        <v>8</v>
      </c>
      <c r="C404" s="70">
        <f t="shared" si="7"/>
        <v>49069</v>
      </c>
    </row>
    <row r="405" spans="1:3">
      <c r="A405" s="69">
        <v>49142</v>
      </c>
      <c r="B405" s="69" t="s">
        <v>10</v>
      </c>
      <c r="C405" s="70">
        <f t="shared" si="7"/>
        <v>49142</v>
      </c>
    </row>
    <row r="406" spans="1:3">
      <c r="A406" s="69">
        <v>49167</v>
      </c>
      <c r="B406" s="69" t="s">
        <v>22</v>
      </c>
      <c r="C406" s="70">
        <f t="shared" si="7"/>
        <v>49167</v>
      </c>
    </row>
    <row r="407" spans="1:3">
      <c r="A407" s="69">
        <v>49205</v>
      </c>
      <c r="B407" s="69" t="s">
        <v>11</v>
      </c>
      <c r="C407" s="70">
        <f t="shared" si="7"/>
        <v>49205</v>
      </c>
    </row>
    <row r="408" spans="1:3">
      <c r="A408" s="69">
        <v>49210</v>
      </c>
      <c r="B408" s="69" t="s">
        <v>12</v>
      </c>
      <c r="C408" s="70">
        <f t="shared" si="7"/>
        <v>49210</v>
      </c>
    </row>
    <row r="409" spans="1:3">
      <c r="A409" s="69">
        <v>49226</v>
      </c>
      <c r="B409" s="69" t="s">
        <v>90</v>
      </c>
      <c r="C409" s="70">
        <f t="shared" si="7"/>
        <v>49226</v>
      </c>
    </row>
    <row r="410" spans="1:3">
      <c r="A410" s="69">
        <v>49251</v>
      </c>
      <c r="B410" s="69" t="s">
        <v>14</v>
      </c>
      <c r="C410" s="70">
        <f t="shared" si="7"/>
        <v>49251</v>
      </c>
    </row>
    <row r="411" spans="1:3">
      <c r="A411" s="69">
        <v>49271</v>
      </c>
      <c r="B411" s="69" t="s">
        <v>15</v>
      </c>
      <c r="C411" s="70">
        <f t="shared" si="7"/>
        <v>49271</v>
      </c>
    </row>
    <row r="412" spans="1:3">
      <c r="A412" s="69">
        <v>49307</v>
      </c>
      <c r="B412" s="69"/>
      <c r="C412" s="70">
        <f t="shared" si="7"/>
        <v>49307</v>
      </c>
    </row>
    <row r="413" spans="1:3">
      <c r="A413" s="69">
        <v>49308</v>
      </c>
      <c r="B413" s="69"/>
      <c r="C413" s="70">
        <f t="shared" si="7"/>
        <v>49308</v>
      </c>
    </row>
    <row r="414" spans="1:3">
      <c r="A414" s="69">
        <v>49309</v>
      </c>
      <c r="B414" s="69"/>
      <c r="C414" s="70">
        <f t="shared" si="7"/>
        <v>49309</v>
      </c>
    </row>
    <row r="415" spans="1:3">
      <c r="A415" s="69">
        <v>49310</v>
      </c>
      <c r="B415" s="69" t="s">
        <v>17</v>
      </c>
      <c r="C415" s="70">
        <f t="shared" si="7"/>
        <v>49310</v>
      </c>
    </row>
    <row r="416" spans="1:3">
      <c r="A416" s="69">
        <v>49311</v>
      </c>
      <c r="B416" s="69"/>
      <c r="C416" s="70">
        <f t="shared" si="7"/>
        <v>49311</v>
      </c>
    </row>
    <row r="417" spans="1:3">
      <c r="A417" s="69">
        <v>49312</v>
      </c>
      <c r="B417" s="69"/>
      <c r="C417" s="70">
        <f t="shared" si="7"/>
        <v>49312</v>
      </c>
    </row>
    <row r="418" spans="1:3">
      <c r="A418" s="69">
        <v>49317</v>
      </c>
      <c r="B418" s="69" t="s">
        <v>18</v>
      </c>
      <c r="C418" s="70">
        <f t="shared" si="7"/>
        <v>49317</v>
      </c>
    </row>
    <row r="419" spans="1:3">
      <c r="A419" s="69">
        <v>49351</v>
      </c>
      <c r="B419" s="69" t="s">
        <v>19</v>
      </c>
      <c r="C419" s="70">
        <f t="shared" si="7"/>
        <v>49351</v>
      </c>
    </row>
    <row r="420" spans="1:3">
      <c r="A420" s="69">
        <v>49352</v>
      </c>
      <c r="B420" s="69" t="s">
        <v>9</v>
      </c>
      <c r="C420" s="70">
        <f t="shared" si="7"/>
        <v>49352</v>
      </c>
    </row>
    <row r="421" spans="1:3">
      <c r="A421" s="69">
        <v>49363</v>
      </c>
      <c r="B421" s="69" t="s">
        <v>16</v>
      </c>
      <c r="C421" s="70">
        <f t="shared" si="7"/>
        <v>49363</v>
      </c>
    </row>
    <row r="422" spans="1:3">
      <c r="A422" s="69">
        <v>49389</v>
      </c>
      <c r="B422" s="69" t="s">
        <v>20</v>
      </c>
      <c r="C422" s="70">
        <f t="shared" si="7"/>
        <v>49389</v>
      </c>
    </row>
    <row r="423" spans="1:3">
      <c r="A423" s="69">
        <v>49428</v>
      </c>
      <c r="B423" s="69" t="s">
        <v>5</v>
      </c>
      <c r="C423" s="70">
        <f t="shared" si="7"/>
        <v>49428</v>
      </c>
    </row>
    <row r="424" spans="1:3">
      <c r="A424" s="69">
        <v>49429</v>
      </c>
      <c r="B424" s="69" t="s">
        <v>9</v>
      </c>
      <c r="C424" s="70">
        <f t="shared" si="7"/>
        <v>49429</v>
      </c>
    </row>
    <row r="425" spans="1:3">
      <c r="A425" s="69">
        <v>49432</v>
      </c>
      <c r="B425" s="69" t="s">
        <v>6</v>
      </c>
      <c r="C425" s="70">
        <f t="shared" si="7"/>
        <v>49432</v>
      </c>
    </row>
    <row r="426" spans="1:3">
      <c r="A426" s="69">
        <v>49433</v>
      </c>
      <c r="B426" s="69" t="s">
        <v>7</v>
      </c>
      <c r="C426" s="70">
        <f t="shared" si="7"/>
        <v>49433</v>
      </c>
    </row>
    <row r="427" spans="1:3">
      <c r="A427" s="69">
        <v>49434</v>
      </c>
      <c r="B427" s="69" t="s">
        <v>8</v>
      </c>
      <c r="C427" s="70">
        <f t="shared" si="7"/>
        <v>49434</v>
      </c>
    </row>
    <row r="428" spans="1:3">
      <c r="A428" s="69">
        <v>49506</v>
      </c>
      <c r="B428" s="69" t="s">
        <v>10</v>
      </c>
      <c r="C428" s="70">
        <f t="shared" si="7"/>
        <v>49506</v>
      </c>
    </row>
    <row r="429" spans="1:3">
      <c r="A429" s="69">
        <v>49532</v>
      </c>
      <c r="B429" s="69" t="s">
        <v>22</v>
      </c>
      <c r="C429" s="70">
        <f t="shared" si="7"/>
        <v>49532</v>
      </c>
    </row>
    <row r="430" spans="1:3">
      <c r="A430" s="69">
        <v>49569</v>
      </c>
      <c r="B430" s="69" t="s">
        <v>11</v>
      </c>
      <c r="C430" s="70">
        <f t="shared" si="7"/>
        <v>49569</v>
      </c>
    </row>
    <row r="431" spans="1:3">
      <c r="A431" s="69">
        <v>49575</v>
      </c>
      <c r="B431" s="69" t="s">
        <v>12</v>
      </c>
      <c r="C431" s="70">
        <f t="shared" si="7"/>
        <v>49575</v>
      </c>
    </row>
    <row r="432" spans="1:3">
      <c r="A432" s="69">
        <v>49576</v>
      </c>
      <c r="B432" s="69" t="s">
        <v>9</v>
      </c>
      <c r="C432" s="70">
        <f t="shared" si="7"/>
        <v>49576</v>
      </c>
    </row>
    <row r="433" spans="1:3">
      <c r="A433" s="69">
        <v>49590</v>
      </c>
      <c r="B433" s="69" t="s">
        <v>90</v>
      </c>
      <c r="C433" s="70">
        <f t="shared" si="7"/>
        <v>49590</v>
      </c>
    </row>
    <row r="434" spans="1:3">
      <c r="A434" s="69">
        <v>49616</v>
      </c>
      <c r="B434" s="69" t="s">
        <v>14</v>
      </c>
      <c r="C434" s="70">
        <f t="shared" si="7"/>
        <v>49616</v>
      </c>
    </row>
    <row r="435" spans="1:3">
      <c r="A435" s="69">
        <v>49636</v>
      </c>
      <c r="B435" s="69" t="s">
        <v>15</v>
      </c>
      <c r="C435" s="70">
        <f t="shared" si="7"/>
        <v>49636</v>
      </c>
    </row>
    <row r="436" spans="1:3">
      <c r="A436" s="69">
        <v>49672</v>
      </c>
      <c r="B436" s="69"/>
      <c r="C436" s="70">
        <f t="shared" si="7"/>
        <v>49672</v>
      </c>
    </row>
    <row r="437" spans="1:3">
      <c r="A437" s="69">
        <v>49673</v>
      </c>
      <c r="B437" s="69"/>
      <c r="C437" s="70">
        <f t="shared" si="7"/>
        <v>49673</v>
      </c>
    </row>
    <row r="438" spans="1:3">
      <c r="A438" s="69">
        <v>49674</v>
      </c>
      <c r="B438" s="69"/>
      <c r="C438" s="70">
        <f t="shared" si="7"/>
        <v>49674</v>
      </c>
    </row>
    <row r="439" spans="1:3">
      <c r="A439" s="69">
        <v>49675</v>
      </c>
      <c r="B439" s="69" t="s">
        <v>17</v>
      </c>
      <c r="C439" s="70">
        <f t="shared" si="7"/>
        <v>49675</v>
      </c>
    </row>
    <row r="440" spans="1:3">
      <c r="A440" s="69">
        <v>49676</v>
      </c>
      <c r="B440" s="69"/>
      <c r="C440" s="70">
        <f t="shared" si="7"/>
        <v>49676</v>
      </c>
    </row>
    <row r="441" spans="1:3">
      <c r="A441" s="69">
        <v>49677</v>
      </c>
      <c r="B441" s="69"/>
      <c r="C441" s="70">
        <f t="shared" si="7"/>
        <v>49677</v>
      </c>
    </row>
    <row r="442" spans="1:3">
      <c r="A442" s="69">
        <v>49688</v>
      </c>
      <c r="B442" s="69" t="s">
        <v>18</v>
      </c>
      <c r="C442" s="70">
        <f t="shared" si="7"/>
        <v>49688</v>
      </c>
    </row>
    <row r="443" spans="1:3">
      <c r="A443" s="69">
        <v>49716</v>
      </c>
      <c r="B443" s="69" t="s">
        <v>19</v>
      </c>
      <c r="C443" s="70">
        <f t="shared" si="7"/>
        <v>49716</v>
      </c>
    </row>
    <row r="444" spans="1:3">
      <c r="A444" s="69">
        <v>49728</v>
      </c>
      <c r="B444" s="69" t="s">
        <v>16</v>
      </c>
      <c r="C444" s="70">
        <f t="shared" si="7"/>
        <v>49728</v>
      </c>
    </row>
    <row r="445" spans="1:3">
      <c r="A445" s="69">
        <v>49754</v>
      </c>
      <c r="B445" s="69" t="s">
        <v>20</v>
      </c>
      <c r="C445" s="70">
        <f t="shared" si="7"/>
        <v>49754</v>
      </c>
    </row>
    <row r="446" spans="1:3">
      <c r="A446" s="69">
        <v>49794</v>
      </c>
      <c r="B446" s="69" t="s">
        <v>5</v>
      </c>
      <c r="C446" s="70">
        <f t="shared" si="7"/>
        <v>49794</v>
      </c>
    </row>
    <row r="447" spans="1:3">
      <c r="A447" s="69">
        <v>49798</v>
      </c>
      <c r="B447" s="69" t="s">
        <v>6</v>
      </c>
      <c r="C447" s="70">
        <f t="shared" si="7"/>
        <v>49798</v>
      </c>
    </row>
    <row r="448" spans="1:3">
      <c r="A448" s="69">
        <v>49799</v>
      </c>
      <c r="B448" s="69" t="s">
        <v>7</v>
      </c>
      <c r="C448" s="70">
        <f t="shared" si="7"/>
        <v>49799</v>
      </c>
    </row>
    <row r="449" spans="1:3">
      <c r="A449" s="69">
        <v>49800</v>
      </c>
      <c r="B449" s="69" t="s">
        <v>8</v>
      </c>
      <c r="C449" s="70">
        <f t="shared" si="7"/>
        <v>49800</v>
      </c>
    </row>
    <row r="450" spans="1:3">
      <c r="A450" s="69">
        <v>49801</v>
      </c>
      <c r="B450" s="69" t="s">
        <v>9</v>
      </c>
      <c r="C450" s="70">
        <f t="shared" si="7"/>
        <v>49801</v>
      </c>
    </row>
    <row r="451" spans="1:3">
      <c r="A451" s="69">
        <v>49877</v>
      </c>
      <c r="B451" s="69" t="s">
        <v>10</v>
      </c>
      <c r="C451" s="70">
        <f t="shared" si="7"/>
        <v>49877</v>
      </c>
    </row>
    <row r="452" spans="1:3">
      <c r="A452" s="69">
        <v>49898</v>
      </c>
      <c r="B452" s="69" t="s">
        <v>22</v>
      </c>
      <c r="C452" s="70">
        <f t="shared" ref="C452:C458" si="8">A452</f>
        <v>49898</v>
      </c>
    </row>
    <row r="453" spans="1:3">
      <c r="A453" s="69">
        <v>49933</v>
      </c>
      <c r="B453" s="69" t="s">
        <v>11</v>
      </c>
      <c r="C453" s="70">
        <f t="shared" si="8"/>
        <v>49933</v>
      </c>
    </row>
    <row r="454" spans="1:3">
      <c r="A454" s="69">
        <v>49940</v>
      </c>
      <c r="B454" s="69" t="s">
        <v>12</v>
      </c>
      <c r="C454" s="70">
        <f t="shared" si="8"/>
        <v>49940</v>
      </c>
    </row>
    <row r="455" spans="1:3">
      <c r="A455" s="69">
        <v>49961</v>
      </c>
      <c r="B455" s="69" t="s">
        <v>90</v>
      </c>
      <c r="C455" s="70">
        <f t="shared" si="8"/>
        <v>49961</v>
      </c>
    </row>
    <row r="456" spans="1:3">
      <c r="A456" s="69">
        <v>49982</v>
      </c>
      <c r="B456" s="69" t="s">
        <v>14</v>
      </c>
      <c r="C456" s="70">
        <f t="shared" si="8"/>
        <v>49982</v>
      </c>
    </row>
    <row r="457" spans="1:3">
      <c r="A457" s="69">
        <v>50002</v>
      </c>
      <c r="B457" s="69" t="s">
        <v>15</v>
      </c>
      <c r="C457" s="70">
        <f t="shared" si="8"/>
        <v>50002</v>
      </c>
    </row>
    <row r="458" spans="1:3">
      <c r="A458" s="69">
        <v>50003</v>
      </c>
      <c r="B458" s="69" t="s">
        <v>9</v>
      </c>
      <c r="C458" s="70">
        <f t="shared" si="8"/>
        <v>50003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2:AC61"/>
  <sheetViews>
    <sheetView view="pageBreakPreview" topLeftCell="B1" zoomScale="80" zoomScaleNormal="100" zoomScaleSheetLayoutView="80" workbookViewId="0">
      <selection activeCell="AD55" sqref="AD55"/>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176" t="s">
        <v>30</v>
      </c>
      <c r="W3" s="176"/>
      <c r="X3" s="177" t="s">
        <v>92</v>
      </c>
      <c r="Y3" s="177"/>
      <c r="Z3" s="177"/>
      <c r="AA3" s="177"/>
    </row>
    <row r="4" spans="2:29" ht="30" customHeight="1">
      <c r="B4" s="175">
        <v>2024</v>
      </c>
      <c r="C4" s="175"/>
      <c r="D4" s="1" t="s">
        <v>3</v>
      </c>
      <c r="E4" s="11"/>
      <c r="F4" s="11"/>
      <c r="G4" s="11"/>
      <c r="H4" s="11"/>
      <c r="I4" s="11"/>
      <c r="J4" s="11"/>
      <c r="K4" s="11"/>
      <c r="L4" s="11"/>
      <c r="M4" s="11"/>
      <c r="N4" s="11"/>
      <c r="O4" s="11"/>
      <c r="P4" s="11"/>
      <c r="Q4" s="11"/>
      <c r="R4" s="11"/>
      <c r="S4" s="11"/>
      <c r="T4" s="11"/>
      <c r="U4" s="11"/>
      <c r="V4" s="178" t="s">
        <v>25</v>
      </c>
      <c r="W4" s="178"/>
      <c r="X4" s="178" t="s">
        <v>115</v>
      </c>
      <c r="Y4" s="178"/>
      <c r="Z4" s="178"/>
      <c r="AA4" s="178"/>
    </row>
    <row r="5" spans="2:29" ht="30" customHeight="1" thickBot="1">
      <c r="B5" s="179">
        <v>4</v>
      </c>
      <c r="C5" s="179"/>
      <c r="D5" s="6" t="s">
        <v>4</v>
      </c>
      <c r="E5" s="4"/>
      <c r="F5" s="4"/>
      <c r="G5" s="4"/>
      <c r="H5" s="1"/>
      <c r="I5" s="1"/>
      <c r="J5" s="1"/>
      <c r="K5" s="1"/>
      <c r="L5" s="1"/>
      <c r="M5" s="1"/>
      <c r="N5" s="1"/>
      <c r="O5" s="1"/>
      <c r="P5" s="1"/>
      <c r="Q5" s="1"/>
      <c r="R5" s="1"/>
      <c r="S5" s="1"/>
      <c r="T5" s="1"/>
      <c r="U5" s="1"/>
      <c r="V5" s="178" t="s">
        <v>21</v>
      </c>
      <c r="W5" s="178"/>
      <c r="X5" s="178" t="s">
        <v>98</v>
      </c>
      <c r="Y5" s="178"/>
      <c r="Z5" s="178"/>
      <c r="AA5" s="17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00" t="s">
        <v>77</v>
      </c>
      <c r="I10" s="201"/>
      <c r="J10" s="201"/>
      <c r="K10" s="202"/>
      <c r="L10" s="200" t="s">
        <v>78</v>
      </c>
      <c r="M10" s="201"/>
      <c r="N10" s="201"/>
      <c r="O10" s="202"/>
      <c r="P10" s="200" t="s">
        <v>108</v>
      </c>
      <c r="Q10" s="201"/>
      <c r="R10" s="201"/>
      <c r="S10" s="202"/>
      <c r="T10" s="200" t="s">
        <v>79</v>
      </c>
      <c r="U10" s="201"/>
      <c r="V10" s="201"/>
      <c r="W10" s="202"/>
      <c r="X10" s="200" t="s">
        <v>82</v>
      </c>
      <c r="Y10" s="201"/>
      <c r="Z10" s="201"/>
      <c r="AA10" s="203"/>
    </row>
    <row r="11" spans="2:29" ht="19.5" customHeight="1">
      <c r="B11" s="181"/>
      <c r="C11" s="184"/>
      <c r="D11" s="188"/>
      <c r="E11" s="189"/>
      <c r="F11" s="193"/>
      <c r="G11" s="193"/>
      <c r="H11" s="208" t="s">
        <v>66</v>
      </c>
      <c r="I11" s="209"/>
      <c r="J11" s="209"/>
      <c r="K11" s="210"/>
      <c r="L11" s="208" t="s">
        <v>67</v>
      </c>
      <c r="M11" s="209"/>
      <c r="N11" s="209"/>
      <c r="O11" s="210"/>
      <c r="P11" s="208" t="s">
        <v>67</v>
      </c>
      <c r="Q11" s="209"/>
      <c r="R11" s="209"/>
      <c r="S11" s="210"/>
      <c r="T11" s="208" t="s">
        <v>67</v>
      </c>
      <c r="U11" s="209"/>
      <c r="V11" s="209"/>
      <c r="W11" s="210"/>
      <c r="X11" s="208" t="s">
        <v>83</v>
      </c>
      <c r="Y11" s="209"/>
      <c r="Z11" s="209"/>
      <c r="AA11" s="211"/>
    </row>
    <row r="12" spans="2:29" ht="38.25" customHeight="1">
      <c r="B12" s="181"/>
      <c r="C12" s="184"/>
      <c r="D12" s="190"/>
      <c r="E12" s="191"/>
      <c r="F12" s="193"/>
      <c r="G12" s="193"/>
      <c r="H12" s="204" t="s">
        <v>107</v>
      </c>
      <c r="I12" s="205"/>
      <c r="J12" s="205"/>
      <c r="K12" s="206"/>
      <c r="L12" s="204" t="s">
        <v>109</v>
      </c>
      <c r="M12" s="205"/>
      <c r="N12" s="205"/>
      <c r="O12" s="206"/>
      <c r="P12" s="204" t="s">
        <v>110</v>
      </c>
      <c r="Q12" s="205"/>
      <c r="R12" s="205"/>
      <c r="S12" s="206"/>
      <c r="T12" s="204" t="s">
        <v>111</v>
      </c>
      <c r="U12" s="205"/>
      <c r="V12" s="205"/>
      <c r="W12" s="206"/>
      <c r="X12" s="204" t="s">
        <v>84</v>
      </c>
      <c r="Y12" s="205"/>
      <c r="Z12" s="205"/>
      <c r="AA12" s="207"/>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45383</v>
      </c>
      <c r="C14" s="65">
        <f>B14</f>
        <v>45383</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23"/>
      <c r="I14" s="62"/>
      <c r="J14" s="62"/>
      <c r="K14" s="22"/>
      <c r="L14" s="23"/>
      <c r="M14" s="62"/>
      <c r="N14" s="62"/>
      <c r="O14" s="22"/>
      <c r="P14" s="23"/>
      <c r="Q14" s="62"/>
      <c r="R14" s="62"/>
      <c r="S14" s="22"/>
      <c r="T14" s="23"/>
      <c r="U14" s="62"/>
      <c r="V14" s="62"/>
      <c r="W14" s="22"/>
      <c r="X14" s="23"/>
      <c r="Y14" s="62"/>
      <c r="Z14" s="62"/>
      <c r="AA14" s="73"/>
      <c r="AC14" s="86">
        <f t="shared" ref="AC14:AC43" si="4">IF(G14="",0,G14)+IF(QUOTIENT(B14-1,7)*7+1&lt;B14,AC13,)</f>
        <v>0</v>
      </c>
    </row>
    <row r="15" spans="2:29" ht="20.100000000000001" customHeight="1">
      <c r="B15" s="9">
        <f>B14+1</f>
        <v>45384</v>
      </c>
      <c r="C15" s="65">
        <f>B15</f>
        <v>45384</v>
      </c>
      <c r="D15" s="16">
        <f t="shared" si="0"/>
        <v>0.375</v>
      </c>
      <c r="E15" s="17">
        <f t="shared" si="1"/>
        <v>0.64583333333333337</v>
      </c>
      <c r="F15" s="17">
        <f t="shared" si="2"/>
        <v>4.166666666666663E-2</v>
      </c>
      <c r="G15" s="13">
        <f t="shared" si="3"/>
        <v>0.22916666666666674</v>
      </c>
      <c r="H15" s="87">
        <v>0.375</v>
      </c>
      <c r="I15" s="88"/>
      <c r="J15" s="88"/>
      <c r="K15" s="89">
        <v>0.5</v>
      </c>
      <c r="L15" s="87">
        <v>0.54166666666666663</v>
      </c>
      <c r="M15" s="88"/>
      <c r="N15" s="88"/>
      <c r="O15" s="89">
        <v>0.64583333333333337</v>
      </c>
      <c r="P15" s="87"/>
      <c r="Q15" s="88"/>
      <c r="R15" s="88"/>
      <c r="S15" s="89"/>
      <c r="T15" s="87"/>
      <c r="U15" s="88"/>
      <c r="V15" s="88"/>
      <c r="W15" s="89"/>
      <c r="X15" s="25"/>
      <c r="Y15" s="62"/>
      <c r="Z15" s="62"/>
      <c r="AA15" s="74"/>
      <c r="AC15" s="86">
        <f t="shared" si="4"/>
        <v>0.22916666666666674</v>
      </c>
    </row>
    <row r="16" spans="2:29" ht="20.100000000000001" customHeight="1">
      <c r="B16" s="9">
        <f t="shared" ref="B16:B41" si="5">B15+1</f>
        <v>45385</v>
      </c>
      <c r="C16" s="65">
        <f t="shared" ref="C16:C44" si="6">B16</f>
        <v>45385</v>
      </c>
      <c r="D16" s="16">
        <f t="shared" si="0"/>
        <v>0.63541666666666663</v>
      </c>
      <c r="E16" s="17">
        <f t="shared" si="1"/>
        <v>0.71875</v>
      </c>
      <c r="F16" s="17">
        <f t="shared" si="2"/>
        <v>0</v>
      </c>
      <c r="G16" s="13">
        <f t="shared" si="3"/>
        <v>8.333333333333337E-2</v>
      </c>
      <c r="H16" s="87"/>
      <c r="I16" s="88"/>
      <c r="J16" s="88"/>
      <c r="K16" s="89"/>
      <c r="L16" s="87"/>
      <c r="M16" s="88"/>
      <c r="N16" s="88"/>
      <c r="O16" s="89"/>
      <c r="P16" s="87"/>
      <c r="Q16" s="88"/>
      <c r="R16" s="88"/>
      <c r="S16" s="89"/>
      <c r="T16" s="87">
        <v>0.63541666666666663</v>
      </c>
      <c r="U16" s="88"/>
      <c r="V16" s="88"/>
      <c r="W16" s="89">
        <v>0.71875</v>
      </c>
      <c r="X16" s="25"/>
      <c r="Y16" s="62"/>
      <c r="Z16" s="62"/>
      <c r="AA16" s="74"/>
      <c r="AC16" s="86">
        <f>IF(G16="",0,G16)+IF(QUOTIENT(B16-1,7)*7+1&lt;B16,AC15,)</f>
        <v>0.31250000000000011</v>
      </c>
    </row>
    <row r="17" spans="2:29" ht="20.100000000000001" customHeight="1">
      <c r="B17" s="9">
        <f t="shared" si="5"/>
        <v>45386</v>
      </c>
      <c r="C17" s="65">
        <f t="shared" si="6"/>
        <v>45386</v>
      </c>
      <c r="D17" s="16" t="str">
        <f t="shared" si="0"/>
        <v/>
      </c>
      <c r="E17" s="17" t="str">
        <f t="shared" si="1"/>
        <v/>
      </c>
      <c r="F17" s="17" t="str">
        <f t="shared" si="2"/>
        <v/>
      </c>
      <c r="G17" s="13" t="str">
        <f t="shared" si="3"/>
        <v/>
      </c>
      <c r="H17" s="87"/>
      <c r="I17" s="88"/>
      <c r="J17" s="88"/>
      <c r="K17" s="89"/>
      <c r="L17" s="87"/>
      <c r="M17" s="88"/>
      <c r="N17" s="88"/>
      <c r="O17" s="89"/>
      <c r="P17" s="87"/>
      <c r="Q17" s="88"/>
      <c r="R17" s="88"/>
      <c r="S17" s="89"/>
      <c r="T17" s="87"/>
      <c r="U17" s="88"/>
      <c r="V17" s="88"/>
      <c r="W17" s="89"/>
      <c r="X17" s="25"/>
      <c r="Y17" s="62"/>
      <c r="Z17" s="62"/>
      <c r="AA17" s="74"/>
      <c r="AC17" s="86">
        <f t="shared" si="4"/>
        <v>0.31250000000000011</v>
      </c>
    </row>
    <row r="18" spans="2:29" ht="20.100000000000001" customHeight="1">
      <c r="B18" s="9">
        <f t="shared" si="5"/>
        <v>45387</v>
      </c>
      <c r="C18" s="65">
        <f t="shared" si="6"/>
        <v>45387</v>
      </c>
      <c r="D18" s="16">
        <f t="shared" ref="D18" si="7">IF(MIN(H18:AA18)=0,"",MIN(H18:AA18))</f>
        <v>0.375</v>
      </c>
      <c r="E18" s="17">
        <f t="shared" ref="E18" si="8">IF(MAX(H18:AA18)=0,"",MAX(H18:AA18))</f>
        <v>0.75</v>
      </c>
      <c r="F18" s="17">
        <f t="shared" ref="F18" si="9">IFERROR(E18-D18-G18,"")</f>
        <v>4.166666666666663E-2</v>
      </c>
      <c r="G18" s="13">
        <f t="shared" ref="G18" si="10">IF(K18-H18+O18-L18+S18-P18+W18-T18+AA18-X18=0,"",K18-H18+O18-L18+S18-P18+W18-T18+AA18-X18-(J18-I18+N18-M18+R18-Q18+V18-U18+Z18-Y18))</f>
        <v>0.33333333333333337</v>
      </c>
      <c r="H18" s="87">
        <v>0.375</v>
      </c>
      <c r="I18" s="88"/>
      <c r="J18" s="88"/>
      <c r="K18" s="89">
        <v>0.5</v>
      </c>
      <c r="L18" s="87">
        <v>0.54166666666666663</v>
      </c>
      <c r="M18" s="88"/>
      <c r="N18" s="88"/>
      <c r="O18" s="89">
        <v>0.75</v>
      </c>
      <c r="P18" s="25"/>
      <c r="Q18" s="63"/>
      <c r="R18" s="63"/>
      <c r="S18" s="24"/>
      <c r="T18" s="25"/>
      <c r="U18" s="63"/>
      <c r="V18" s="63"/>
      <c r="W18" s="24"/>
      <c r="X18" s="25"/>
      <c r="Y18" s="62"/>
      <c r="Z18" s="62"/>
      <c r="AA18" s="74"/>
      <c r="AC18" s="86">
        <f t="shared" si="4"/>
        <v>0.64583333333333348</v>
      </c>
    </row>
    <row r="19" spans="2:29" ht="20.100000000000001" customHeight="1">
      <c r="B19" s="9">
        <f t="shared" si="5"/>
        <v>45388</v>
      </c>
      <c r="C19" s="65">
        <f t="shared" si="6"/>
        <v>45388</v>
      </c>
      <c r="D19" s="16" t="str">
        <f t="shared" si="0"/>
        <v/>
      </c>
      <c r="E19" s="17" t="str">
        <f t="shared" si="1"/>
        <v/>
      </c>
      <c r="F19" s="17" t="str">
        <f t="shared" si="2"/>
        <v/>
      </c>
      <c r="G19" s="13" t="str">
        <f t="shared" si="3"/>
        <v/>
      </c>
      <c r="H19" s="25"/>
      <c r="I19" s="63"/>
      <c r="J19" s="63"/>
      <c r="K19" s="24"/>
      <c r="L19" s="25"/>
      <c r="M19" s="63"/>
      <c r="N19" s="63"/>
      <c r="O19" s="24"/>
      <c r="P19" s="25"/>
      <c r="Q19" s="63"/>
      <c r="R19" s="63"/>
      <c r="S19" s="24"/>
      <c r="T19" s="25"/>
      <c r="U19" s="63"/>
      <c r="V19" s="63"/>
      <c r="W19" s="24"/>
      <c r="X19" s="25"/>
      <c r="Y19" s="62"/>
      <c r="Z19" s="62"/>
      <c r="AA19" s="74"/>
      <c r="AC19" s="86">
        <f t="shared" si="4"/>
        <v>0.64583333333333348</v>
      </c>
    </row>
    <row r="20" spans="2:29" ht="20.100000000000001" customHeight="1">
      <c r="B20" s="9">
        <f t="shared" si="5"/>
        <v>45389</v>
      </c>
      <c r="C20" s="65">
        <f t="shared" si="6"/>
        <v>45389</v>
      </c>
      <c r="D20" s="16" t="str">
        <f t="shared" si="0"/>
        <v/>
      </c>
      <c r="E20" s="17" t="str">
        <f t="shared" si="1"/>
        <v/>
      </c>
      <c r="F20" s="17" t="str">
        <f t="shared" si="2"/>
        <v/>
      </c>
      <c r="G20" s="13" t="str">
        <f t="shared" si="3"/>
        <v/>
      </c>
      <c r="H20" s="25"/>
      <c r="I20" s="63"/>
      <c r="J20" s="63"/>
      <c r="K20" s="24"/>
      <c r="L20" s="25"/>
      <c r="M20" s="63"/>
      <c r="N20" s="63"/>
      <c r="O20" s="24"/>
      <c r="P20" s="25"/>
      <c r="Q20" s="63"/>
      <c r="R20" s="63"/>
      <c r="S20" s="24"/>
      <c r="T20" s="25"/>
      <c r="U20" s="63"/>
      <c r="V20" s="63"/>
      <c r="W20" s="24"/>
      <c r="X20" s="25"/>
      <c r="Y20" s="62"/>
      <c r="Z20" s="62"/>
      <c r="AA20" s="74"/>
      <c r="AC20" s="86">
        <f t="shared" si="4"/>
        <v>0</v>
      </c>
    </row>
    <row r="21" spans="2:29" ht="20.100000000000001" customHeight="1">
      <c r="B21" s="9">
        <f t="shared" si="5"/>
        <v>45390</v>
      </c>
      <c r="C21" s="65">
        <f t="shared" si="6"/>
        <v>45390</v>
      </c>
      <c r="D21" s="16" t="str">
        <f t="shared" si="0"/>
        <v/>
      </c>
      <c r="E21" s="17" t="str">
        <f t="shared" si="1"/>
        <v/>
      </c>
      <c r="F21" s="17" t="str">
        <f t="shared" si="2"/>
        <v/>
      </c>
      <c r="G21" s="13" t="str">
        <f t="shared" si="3"/>
        <v/>
      </c>
      <c r="H21" s="25"/>
      <c r="I21" s="63"/>
      <c r="J21" s="63"/>
      <c r="K21" s="24"/>
      <c r="L21" s="25"/>
      <c r="M21" s="63"/>
      <c r="N21" s="63"/>
      <c r="O21" s="24"/>
      <c r="P21" s="25"/>
      <c r="Q21" s="63"/>
      <c r="R21" s="63"/>
      <c r="S21" s="24"/>
      <c r="T21" s="25"/>
      <c r="U21" s="63"/>
      <c r="V21" s="63"/>
      <c r="W21" s="24"/>
      <c r="X21" s="25"/>
      <c r="Y21" s="62"/>
      <c r="Z21" s="62"/>
      <c r="AA21" s="74"/>
      <c r="AC21" s="86">
        <f t="shared" si="4"/>
        <v>0</v>
      </c>
    </row>
    <row r="22" spans="2:29" ht="20.100000000000001" customHeight="1">
      <c r="B22" s="9">
        <f t="shared" si="5"/>
        <v>45391</v>
      </c>
      <c r="C22" s="65">
        <f t="shared" si="6"/>
        <v>45391</v>
      </c>
      <c r="D22" s="16" t="str">
        <f t="shared" si="0"/>
        <v/>
      </c>
      <c r="E22" s="17" t="str">
        <f t="shared" si="1"/>
        <v/>
      </c>
      <c r="F22" s="17" t="str">
        <f t="shared" si="2"/>
        <v/>
      </c>
      <c r="G22" s="13" t="str">
        <f t="shared" si="3"/>
        <v/>
      </c>
      <c r="H22" s="25"/>
      <c r="I22" s="63"/>
      <c r="J22" s="63"/>
      <c r="K22" s="24"/>
      <c r="L22" s="25"/>
      <c r="M22" s="63"/>
      <c r="N22" s="63"/>
      <c r="O22" s="24"/>
      <c r="P22" s="25"/>
      <c r="Q22" s="63"/>
      <c r="R22" s="63"/>
      <c r="S22" s="24"/>
      <c r="T22" s="25"/>
      <c r="U22" s="63"/>
      <c r="V22" s="63"/>
      <c r="W22" s="24"/>
      <c r="X22" s="25"/>
      <c r="Y22" s="62"/>
      <c r="Z22" s="62"/>
      <c r="AA22" s="74"/>
      <c r="AC22" s="86">
        <f t="shared" si="4"/>
        <v>0</v>
      </c>
    </row>
    <row r="23" spans="2:29" ht="20.100000000000001" customHeight="1">
      <c r="B23" s="9">
        <f t="shared" si="5"/>
        <v>45392</v>
      </c>
      <c r="C23" s="65">
        <f t="shared" si="6"/>
        <v>45392</v>
      </c>
      <c r="D23" s="16">
        <f t="shared" si="0"/>
        <v>0.375</v>
      </c>
      <c r="E23" s="17">
        <f t="shared" si="1"/>
        <v>0.71875</v>
      </c>
      <c r="F23" s="17">
        <f t="shared" si="2"/>
        <v>2.083333333333337E-2</v>
      </c>
      <c r="G23" s="13">
        <f t="shared" si="3"/>
        <v>0.32291666666666663</v>
      </c>
      <c r="H23" s="87">
        <v>0.375</v>
      </c>
      <c r="I23" s="88">
        <v>0.5</v>
      </c>
      <c r="J23" s="88">
        <v>0.52083333333333337</v>
      </c>
      <c r="K23" s="89">
        <v>0.71875</v>
      </c>
      <c r="L23" s="25"/>
      <c r="M23" s="63"/>
      <c r="N23" s="63"/>
      <c r="O23" s="24"/>
      <c r="P23" s="25"/>
      <c r="Q23" s="63"/>
      <c r="R23" s="63"/>
      <c r="S23" s="24"/>
      <c r="T23" s="25"/>
      <c r="U23" s="63"/>
      <c r="V23" s="63"/>
      <c r="W23" s="24"/>
      <c r="X23" s="25"/>
      <c r="Y23" s="62"/>
      <c r="Z23" s="62"/>
      <c r="AA23" s="74"/>
      <c r="AC23" s="86">
        <f t="shared" si="4"/>
        <v>0.32291666666666663</v>
      </c>
    </row>
    <row r="24" spans="2:29" ht="20.100000000000001" customHeight="1">
      <c r="B24" s="9">
        <f t="shared" si="5"/>
        <v>45393</v>
      </c>
      <c r="C24" s="65">
        <f t="shared" si="6"/>
        <v>45393</v>
      </c>
      <c r="D24" s="16" t="str">
        <f t="shared" si="0"/>
        <v/>
      </c>
      <c r="E24" s="17" t="str">
        <f t="shared" si="1"/>
        <v/>
      </c>
      <c r="F24" s="17" t="str">
        <f t="shared" si="2"/>
        <v/>
      </c>
      <c r="G24" s="13" t="str">
        <f t="shared" si="3"/>
        <v/>
      </c>
      <c r="H24" s="25"/>
      <c r="I24" s="63"/>
      <c r="J24" s="63"/>
      <c r="K24" s="24"/>
      <c r="L24" s="25"/>
      <c r="M24" s="63"/>
      <c r="N24" s="63"/>
      <c r="O24" s="24"/>
      <c r="P24" s="25"/>
      <c r="Q24" s="63"/>
      <c r="R24" s="63"/>
      <c r="S24" s="24"/>
      <c r="T24" s="25"/>
      <c r="U24" s="63"/>
      <c r="V24" s="63"/>
      <c r="W24" s="24"/>
      <c r="X24" s="25"/>
      <c r="Y24" s="62"/>
      <c r="Z24" s="62"/>
      <c r="AA24" s="74"/>
      <c r="AC24" s="86">
        <f t="shared" si="4"/>
        <v>0.32291666666666663</v>
      </c>
    </row>
    <row r="25" spans="2:29" ht="20.100000000000001" customHeight="1">
      <c r="B25" s="9">
        <f t="shared" si="5"/>
        <v>45394</v>
      </c>
      <c r="C25" s="65">
        <f t="shared" si="6"/>
        <v>45394</v>
      </c>
      <c r="D25" s="16" t="str">
        <f t="shared" si="0"/>
        <v/>
      </c>
      <c r="E25" s="17" t="str">
        <f t="shared" si="1"/>
        <v/>
      </c>
      <c r="F25" s="17" t="str">
        <f t="shared" si="2"/>
        <v/>
      </c>
      <c r="G25" s="13" t="str">
        <f t="shared" si="3"/>
        <v/>
      </c>
      <c r="H25" s="25"/>
      <c r="I25" s="63"/>
      <c r="J25" s="63"/>
      <c r="K25" s="24"/>
      <c r="L25" s="25"/>
      <c r="M25" s="63"/>
      <c r="N25" s="63"/>
      <c r="O25" s="24"/>
      <c r="P25" s="25"/>
      <c r="Q25" s="63"/>
      <c r="R25" s="63"/>
      <c r="S25" s="24"/>
      <c r="T25" s="25"/>
      <c r="U25" s="63"/>
      <c r="V25" s="63"/>
      <c r="W25" s="24"/>
      <c r="X25" s="25"/>
      <c r="Y25" s="62"/>
      <c r="Z25" s="62"/>
      <c r="AA25" s="74"/>
      <c r="AC25" s="86">
        <f t="shared" si="4"/>
        <v>0.32291666666666663</v>
      </c>
    </row>
    <row r="26" spans="2:29" ht="20.100000000000001" customHeight="1">
      <c r="B26" s="9">
        <f t="shared" si="5"/>
        <v>45395</v>
      </c>
      <c r="C26" s="65">
        <f t="shared" si="6"/>
        <v>45395</v>
      </c>
      <c r="D26" s="16" t="str">
        <f t="shared" si="0"/>
        <v/>
      </c>
      <c r="E26" s="17" t="str">
        <f t="shared" si="1"/>
        <v/>
      </c>
      <c r="F26" s="17" t="str">
        <f t="shared" si="2"/>
        <v/>
      </c>
      <c r="G26" s="13" t="str">
        <f t="shared" si="3"/>
        <v/>
      </c>
      <c r="H26" s="25"/>
      <c r="I26" s="63"/>
      <c r="J26" s="63"/>
      <c r="K26" s="24"/>
      <c r="L26" s="25"/>
      <c r="M26" s="63"/>
      <c r="N26" s="63"/>
      <c r="O26" s="24"/>
      <c r="P26" s="25"/>
      <c r="Q26" s="63"/>
      <c r="R26" s="63"/>
      <c r="S26" s="24"/>
      <c r="T26" s="25"/>
      <c r="U26" s="63"/>
      <c r="V26" s="63"/>
      <c r="W26" s="24"/>
      <c r="X26" s="25"/>
      <c r="Y26" s="62"/>
      <c r="Z26" s="62"/>
      <c r="AA26" s="74"/>
      <c r="AC26" s="86">
        <f t="shared" si="4"/>
        <v>0.32291666666666663</v>
      </c>
    </row>
    <row r="27" spans="2:29" ht="20.100000000000001" customHeight="1">
      <c r="B27" s="9">
        <f t="shared" si="5"/>
        <v>45396</v>
      </c>
      <c r="C27" s="65">
        <f t="shared" si="6"/>
        <v>45396</v>
      </c>
      <c r="D27" s="16" t="str">
        <f t="shared" si="0"/>
        <v/>
      </c>
      <c r="E27" s="17" t="str">
        <f t="shared" si="1"/>
        <v/>
      </c>
      <c r="F27" s="17" t="str">
        <f t="shared" si="2"/>
        <v/>
      </c>
      <c r="G27" s="13" t="str">
        <f t="shared" si="3"/>
        <v/>
      </c>
      <c r="H27" s="25"/>
      <c r="I27" s="63"/>
      <c r="J27" s="63"/>
      <c r="K27" s="24"/>
      <c r="L27" s="25"/>
      <c r="M27" s="63"/>
      <c r="N27" s="63"/>
      <c r="O27" s="24"/>
      <c r="P27" s="25"/>
      <c r="Q27" s="63"/>
      <c r="R27" s="63"/>
      <c r="S27" s="24"/>
      <c r="T27" s="25"/>
      <c r="U27" s="63"/>
      <c r="V27" s="63"/>
      <c r="W27" s="24"/>
      <c r="X27" s="25"/>
      <c r="Y27" s="62"/>
      <c r="Z27" s="62"/>
      <c r="AA27" s="74"/>
      <c r="AC27" s="86">
        <f t="shared" si="4"/>
        <v>0</v>
      </c>
    </row>
    <row r="28" spans="2:29" ht="20.100000000000001" customHeight="1">
      <c r="B28" s="9">
        <f t="shared" si="5"/>
        <v>45397</v>
      </c>
      <c r="C28" s="65">
        <f t="shared" si="6"/>
        <v>45397</v>
      </c>
      <c r="D28" s="16" t="str">
        <f t="shared" si="0"/>
        <v/>
      </c>
      <c r="E28" s="17" t="str">
        <f t="shared" si="1"/>
        <v/>
      </c>
      <c r="F28" s="17" t="str">
        <f t="shared" si="2"/>
        <v/>
      </c>
      <c r="G28" s="13" t="str">
        <f t="shared" si="3"/>
        <v/>
      </c>
      <c r="H28" s="25"/>
      <c r="I28" s="63"/>
      <c r="J28" s="63"/>
      <c r="K28" s="24"/>
      <c r="L28" s="25"/>
      <c r="M28" s="63"/>
      <c r="N28" s="63"/>
      <c r="O28" s="24"/>
      <c r="P28" s="25"/>
      <c r="Q28" s="63"/>
      <c r="R28" s="63"/>
      <c r="S28" s="24"/>
      <c r="T28" s="25"/>
      <c r="U28" s="63"/>
      <c r="V28" s="63"/>
      <c r="W28" s="24"/>
      <c r="X28" s="25"/>
      <c r="Y28" s="62"/>
      <c r="Z28" s="62"/>
      <c r="AA28" s="74"/>
      <c r="AC28" s="86">
        <f t="shared" si="4"/>
        <v>0</v>
      </c>
    </row>
    <row r="29" spans="2:29" ht="20.100000000000001" customHeight="1">
      <c r="B29" s="9">
        <f t="shared" si="5"/>
        <v>45398</v>
      </c>
      <c r="C29" s="65">
        <f t="shared" si="6"/>
        <v>45398</v>
      </c>
      <c r="D29" s="16" t="str">
        <f t="shared" si="0"/>
        <v/>
      </c>
      <c r="E29" s="17" t="str">
        <f t="shared" si="1"/>
        <v/>
      </c>
      <c r="F29" s="17" t="str">
        <f t="shared" si="2"/>
        <v/>
      </c>
      <c r="G29" s="13" t="str">
        <f t="shared" si="3"/>
        <v/>
      </c>
      <c r="H29" s="87"/>
      <c r="I29" s="88"/>
      <c r="J29" s="88"/>
      <c r="K29" s="89"/>
      <c r="L29" s="87"/>
      <c r="M29" s="88"/>
      <c r="N29" s="88"/>
      <c r="O29" s="89"/>
      <c r="P29" s="25"/>
      <c r="Q29" s="63"/>
      <c r="R29" s="63"/>
      <c r="S29" s="24"/>
      <c r="T29" s="25"/>
      <c r="U29" s="63"/>
      <c r="V29" s="63"/>
      <c r="W29" s="24"/>
      <c r="X29" s="25"/>
      <c r="Y29" s="62"/>
      <c r="Z29" s="62"/>
      <c r="AA29" s="74"/>
      <c r="AC29" s="86">
        <f t="shared" si="4"/>
        <v>0</v>
      </c>
    </row>
    <row r="30" spans="2:29" ht="20.100000000000001" customHeight="1">
      <c r="B30" s="9">
        <f t="shared" si="5"/>
        <v>45399</v>
      </c>
      <c r="C30" s="65">
        <f t="shared" si="6"/>
        <v>45399</v>
      </c>
      <c r="D30" s="16" t="str">
        <f t="shared" si="0"/>
        <v/>
      </c>
      <c r="E30" s="17" t="str">
        <f t="shared" si="1"/>
        <v/>
      </c>
      <c r="F30" s="17" t="str">
        <f t="shared" si="2"/>
        <v/>
      </c>
      <c r="G30" s="13" t="str">
        <f t="shared" si="3"/>
        <v/>
      </c>
      <c r="H30" s="25"/>
      <c r="I30" s="63"/>
      <c r="J30" s="63"/>
      <c r="K30" s="24"/>
      <c r="L30" s="25"/>
      <c r="M30" s="63"/>
      <c r="N30" s="63"/>
      <c r="O30" s="24"/>
      <c r="P30" s="25"/>
      <c r="Q30" s="63"/>
      <c r="R30" s="63"/>
      <c r="S30" s="24"/>
      <c r="T30" s="25"/>
      <c r="U30" s="63"/>
      <c r="V30" s="63"/>
      <c r="W30" s="24"/>
      <c r="X30" s="25"/>
      <c r="Y30" s="62"/>
      <c r="Z30" s="62"/>
      <c r="AA30" s="74"/>
      <c r="AC30" s="86">
        <f t="shared" si="4"/>
        <v>0</v>
      </c>
    </row>
    <row r="31" spans="2:29" ht="20.100000000000001" customHeight="1">
      <c r="B31" s="9">
        <f t="shared" si="5"/>
        <v>45400</v>
      </c>
      <c r="C31" s="65">
        <f t="shared" si="6"/>
        <v>45400</v>
      </c>
      <c r="D31" s="16" t="str">
        <f t="shared" si="0"/>
        <v/>
      </c>
      <c r="E31" s="17" t="str">
        <f t="shared" si="1"/>
        <v/>
      </c>
      <c r="F31" s="17" t="str">
        <f t="shared" si="2"/>
        <v/>
      </c>
      <c r="G31" s="13" t="str">
        <f t="shared" si="3"/>
        <v/>
      </c>
      <c r="H31" s="25"/>
      <c r="I31" s="63"/>
      <c r="J31" s="63"/>
      <c r="K31" s="24"/>
      <c r="L31" s="25"/>
      <c r="M31" s="63"/>
      <c r="N31" s="63"/>
      <c r="O31" s="24"/>
      <c r="P31" s="25"/>
      <c r="Q31" s="63"/>
      <c r="R31" s="63"/>
      <c r="S31" s="24"/>
      <c r="T31" s="25"/>
      <c r="U31" s="63"/>
      <c r="V31" s="63"/>
      <c r="W31" s="24"/>
      <c r="X31" s="25"/>
      <c r="Y31" s="62"/>
      <c r="Z31" s="62"/>
      <c r="AA31" s="74"/>
      <c r="AC31" s="86">
        <f t="shared" si="4"/>
        <v>0</v>
      </c>
    </row>
    <row r="32" spans="2:29" ht="20.100000000000001" customHeight="1">
      <c r="B32" s="9">
        <f t="shared" si="5"/>
        <v>45401</v>
      </c>
      <c r="C32" s="65">
        <f t="shared" si="6"/>
        <v>45401</v>
      </c>
      <c r="D32" s="16" t="str">
        <f t="shared" si="0"/>
        <v/>
      </c>
      <c r="E32" s="17" t="str">
        <f t="shared" si="1"/>
        <v/>
      </c>
      <c r="F32" s="17" t="str">
        <f t="shared" si="2"/>
        <v/>
      </c>
      <c r="G32" s="13" t="str">
        <f t="shared" si="3"/>
        <v/>
      </c>
      <c r="H32" s="25"/>
      <c r="I32" s="63"/>
      <c r="J32" s="63"/>
      <c r="K32" s="24"/>
      <c r="L32" s="25"/>
      <c r="M32" s="63"/>
      <c r="N32" s="63"/>
      <c r="O32" s="24"/>
      <c r="P32" s="25"/>
      <c r="Q32" s="63"/>
      <c r="R32" s="63"/>
      <c r="S32" s="24"/>
      <c r="T32" s="25"/>
      <c r="U32" s="63"/>
      <c r="V32" s="63"/>
      <c r="W32" s="24"/>
      <c r="X32" s="25"/>
      <c r="Y32" s="62"/>
      <c r="Z32" s="62"/>
      <c r="AA32" s="74"/>
      <c r="AC32" s="86">
        <f t="shared" si="4"/>
        <v>0</v>
      </c>
    </row>
    <row r="33" spans="1:29" ht="20.100000000000001" customHeight="1">
      <c r="B33" s="9">
        <f t="shared" si="5"/>
        <v>45402</v>
      </c>
      <c r="C33" s="65">
        <f t="shared" si="6"/>
        <v>45402</v>
      </c>
      <c r="D33" s="16" t="str">
        <f t="shared" si="0"/>
        <v/>
      </c>
      <c r="E33" s="17" t="str">
        <f t="shared" si="1"/>
        <v/>
      </c>
      <c r="F33" s="17" t="str">
        <f t="shared" si="2"/>
        <v/>
      </c>
      <c r="G33" s="13" t="str">
        <f t="shared" si="3"/>
        <v/>
      </c>
      <c r="H33" s="25"/>
      <c r="I33" s="63"/>
      <c r="J33" s="63"/>
      <c r="K33" s="24"/>
      <c r="L33" s="25"/>
      <c r="M33" s="63"/>
      <c r="N33" s="63"/>
      <c r="O33" s="24"/>
      <c r="P33" s="25"/>
      <c r="Q33" s="63"/>
      <c r="R33" s="63"/>
      <c r="S33" s="24"/>
      <c r="T33" s="25"/>
      <c r="U33" s="63"/>
      <c r="V33" s="63"/>
      <c r="W33" s="24"/>
      <c r="X33" s="25"/>
      <c r="Y33" s="62"/>
      <c r="Z33" s="62"/>
      <c r="AA33" s="74"/>
      <c r="AC33" s="86">
        <f t="shared" si="4"/>
        <v>0</v>
      </c>
    </row>
    <row r="34" spans="1:29" ht="20.100000000000001" customHeight="1">
      <c r="B34" s="9">
        <f t="shared" si="5"/>
        <v>45403</v>
      </c>
      <c r="C34" s="65">
        <f t="shared" si="6"/>
        <v>45403</v>
      </c>
      <c r="D34" s="16" t="str">
        <f t="shared" si="0"/>
        <v/>
      </c>
      <c r="E34" s="17" t="str">
        <f t="shared" si="1"/>
        <v/>
      </c>
      <c r="F34" s="17" t="str">
        <f t="shared" si="2"/>
        <v/>
      </c>
      <c r="G34" s="13" t="str">
        <f t="shared" si="3"/>
        <v/>
      </c>
      <c r="H34" s="25"/>
      <c r="I34" s="63"/>
      <c r="J34" s="63"/>
      <c r="K34" s="24"/>
      <c r="L34" s="25"/>
      <c r="M34" s="63"/>
      <c r="N34" s="63"/>
      <c r="O34" s="24"/>
      <c r="P34" s="25"/>
      <c r="Q34" s="63"/>
      <c r="R34" s="63"/>
      <c r="S34" s="24"/>
      <c r="T34" s="25"/>
      <c r="U34" s="63"/>
      <c r="V34" s="63"/>
      <c r="W34" s="24"/>
      <c r="X34" s="25"/>
      <c r="Y34" s="62"/>
      <c r="Z34" s="62"/>
      <c r="AA34" s="74"/>
      <c r="AC34" s="86">
        <f t="shared" si="4"/>
        <v>0</v>
      </c>
    </row>
    <row r="35" spans="1:29" ht="20.100000000000001" customHeight="1">
      <c r="B35" s="9">
        <f t="shared" si="5"/>
        <v>45404</v>
      </c>
      <c r="C35" s="65">
        <f t="shared" si="6"/>
        <v>45404</v>
      </c>
      <c r="D35" s="16" t="str">
        <f t="shared" si="0"/>
        <v/>
      </c>
      <c r="E35" s="17" t="str">
        <f t="shared" si="1"/>
        <v/>
      </c>
      <c r="F35" s="17" t="str">
        <f t="shared" si="2"/>
        <v/>
      </c>
      <c r="G35" s="13" t="str">
        <f t="shared" si="3"/>
        <v/>
      </c>
      <c r="H35" s="25"/>
      <c r="I35" s="63"/>
      <c r="J35" s="63"/>
      <c r="K35" s="24"/>
      <c r="L35" s="25"/>
      <c r="M35" s="63"/>
      <c r="N35" s="63"/>
      <c r="O35" s="24"/>
      <c r="P35" s="25"/>
      <c r="Q35" s="63"/>
      <c r="R35" s="63"/>
      <c r="S35" s="24"/>
      <c r="T35" s="25"/>
      <c r="U35" s="63"/>
      <c r="V35" s="63"/>
      <c r="W35" s="24"/>
      <c r="X35" s="25"/>
      <c r="Y35" s="62"/>
      <c r="Z35" s="62"/>
      <c r="AA35" s="74"/>
      <c r="AC35" s="86">
        <f t="shared" si="4"/>
        <v>0</v>
      </c>
    </row>
    <row r="36" spans="1:29" ht="20.100000000000001" customHeight="1">
      <c r="B36" s="9">
        <f t="shared" si="5"/>
        <v>45405</v>
      </c>
      <c r="C36" s="65">
        <f t="shared" si="6"/>
        <v>45405</v>
      </c>
      <c r="D36" s="16" t="str">
        <f t="shared" si="0"/>
        <v/>
      </c>
      <c r="E36" s="17" t="str">
        <f t="shared" si="1"/>
        <v/>
      </c>
      <c r="F36" s="17" t="str">
        <f t="shared" si="2"/>
        <v/>
      </c>
      <c r="G36" s="13" t="str">
        <f t="shared" si="3"/>
        <v/>
      </c>
      <c r="H36" s="25"/>
      <c r="I36" s="63"/>
      <c r="J36" s="63"/>
      <c r="K36" s="24"/>
      <c r="L36" s="25"/>
      <c r="M36" s="63"/>
      <c r="N36" s="63"/>
      <c r="O36" s="24"/>
      <c r="P36" s="25"/>
      <c r="Q36" s="63"/>
      <c r="R36" s="63"/>
      <c r="S36" s="24"/>
      <c r="T36" s="25"/>
      <c r="U36" s="63"/>
      <c r="V36" s="63"/>
      <c r="W36" s="24"/>
      <c r="X36" s="25"/>
      <c r="Y36" s="62"/>
      <c r="Z36" s="62"/>
      <c r="AA36" s="74"/>
      <c r="AC36" s="86">
        <f t="shared" si="4"/>
        <v>0</v>
      </c>
    </row>
    <row r="37" spans="1:29" ht="20.100000000000001" customHeight="1">
      <c r="B37" s="9">
        <f t="shared" si="5"/>
        <v>45406</v>
      </c>
      <c r="C37" s="65">
        <f t="shared" si="6"/>
        <v>45406</v>
      </c>
      <c r="D37" s="16" t="str">
        <f t="shared" si="0"/>
        <v/>
      </c>
      <c r="E37" s="17" t="str">
        <f t="shared" si="1"/>
        <v/>
      </c>
      <c r="F37" s="17" t="str">
        <f t="shared" si="2"/>
        <v/>
      </c>
      <c r="G37" s="13" t="str">
        <f t="shared" si="3"/>
        <v/>
      </c>
      <c r="H37" s="25"/>
      <c r="I37" s="63"/>
      <c r="J37" s="63"/>
      <c r="K37" s="24"/>
      <c r="L37" s="25"/>
      <c r="M37" s="63"/>
      <c r="N37" s="63"/>
      <c r="O37" s="24"/>
      <c r="P37" s="25"/>
      <c r="Q37" s="63"/>
      <c r="R37" s="63"/>
      <c r="S37" s="24"/>
      <c r="T37" s="25"/>
      <c r="U37" s="63"/>
      <c r="V37" s="63"/>
      <c r="W37" s="24"/>
      <c r="X37" s="25"/>
      <c r="Y37" s="62"/>
      <c r="Z37" s="62"/>
      <c r="AA37" s="74"/>
      <c r="AC37" s="86">
        <f t="shared" si="4"/>
        <v>0</v>
      </c>
    </row>
    <row r="38" spans="1:29" ht="20.100000000000001" customHeight="1">
      <c r="B38" s="9">
        <f t="shared" si="5"/>
        <v>45407</v>
      </c>
      <c r="C38" s="65">
        <f t="shared" si="6"/>
        <v>45407</v>
      </c>
      <c r="D38" s="16" t="str">
        <f t="shared" si="0"/>
        <v/>
      </c>
      <c r="E38" s="17" t="str">
        <f t="shared" si="1"/>
        <v/>
      </c>
      <c r="F38" s="17" t="str">
        <f t="shared" si="2"/>
        <v/>
      </c>
      <c r="G38" s="13" t="str">
        <f t="shared" si="3"/>
        <v/>
      </c>
      <c r="H38" s="25"/>
      <c r="I38" s="63"/>
      <c r="J38" s="63"/>
      <c r="K38" s="24"/>
      <c r="L38" s="25"/>
      <c r="M38" s="63"/>
      <c r="N38" s="63"/>
      <c r="O38" s="24"/>
      <c r="P38" s="25"/>
      <c r="Q38" s="63"/>
      <c r="R38" s="63"/>
      <c r="S38" s="24"/>
      <c r="T38" s="25"/>
      <c r="U38" s="63"/>
      <c r="V38" s="63"/>
      <c r="W38" s="24"/>
      <c r="X38" s="25"/>
      <c r="Y38" s="62"/>
      <c r="Z38" s="62"/>
      <c r="AA38" s="74"/>
      <c r="AC38" s="86">
        <f t="shared" si="4"/>
        <v>0</v>
      </c>
    </row>
    <row r="39" spans="1:29" ht="20.100000000000001" customHeight="1">
      <c r="B39" s="9">
        <f t="shared" si="5"/>
        <v>45408</v>
      </c>
      <c r="C39" s="65">
        <f t="shared" si="6"/>
        <v>45408</v>
      </c>
      <c r="D39" s="16" t="str">
        <f t="shared" si="0"/>
        <v/>
      </c>
      <c r="E39" s="17" t="str">
        <f t="shared" si="1"/>
        <v/>
      </c>
      <c r="F39" s="17" t="str">
        <f t="shared" si="2"/>
        <v/>
      </c>
      <c r="G39" s="13" t="str">
        <f t="shared" si="3"/>
        <v/>
      </c>
      <c r="H39" s="25"/>
      <c r="I39" s="63"/>
      <c r="J39" s="63"/>
      <c r="K39" s="24"/>
      <c r="L39" s="25"/>
      <c r="M39" s="63"/>
      <c r="N39" s="63"/>
      <c r="O39" s="24"/>
      <c r="P39" s="25"/>
      <c r="Q39" s="63"/>
      <c r="R39" s="63"/>
      <c r="S39" s="24"/>
      <c r="T39" s="25"/>
      <c r="U39" s="63"/>
      <c r="V39" s="63"/>
      <c r="W39" s="24"/>
      <c r="X39" s="25"/>
      <c r="Y39" s="62"/>
      <c r="Z39" s="62"/>
      <c r="AA39" s="74"/>
      <c r="AC39" s="86">
        <f t="shared" si="4"/>
        <v>0</v>
      </c>
    </row>
    <row r="40" spans="1:29" ht="20.100000000000001" customHeight="1">
      <c r="B40" s="9">
        <f t="shared" si="5"/>
        <v>45409</v>
      </c>
      <c r="C40" s="65">
        <f t="shared" si="6"/>
        <v>45409</v>
      </c>
      <c r="D40" s="16" t="str">
        <f t="shared" si="0"/>
        <v/>
      </c>
      <c r="E40" s="17" t="str">
        <f t="shared" si="1"/>
        <v/>
      </c>
      <c r="F40" s="17" t="str">
        <f t="shared" si="2"/>
        <v/>
      </c>
      <c r="G40" s="13" t="str">
        <f t="shared" si="3"/>
        <v/>
      </c>
      <c r="H40" s="25"/>
      <c r="I40" s="63"/>
      <c r="J40" s="63"/>
      <c r="K40" s="24"/>
      <c r="L40" s="25"/>
      <c r="M40" s="63"/>
      <c r="N40" s="63"/>
      <c r="O40" s="24"/>
      <c r="P40" s="25"/>
      <c r="Q40" s="63"/>
      <c r="R40" s="63"/>
      <c r="S40" s="24"/>
      <c r="T40" s="25"/>
      <c r="U40" s="63"/>
      <c r="V40" s="63"/>
      <c r="W40" s="24"/>
      <c r="X40" s="25"/>
      <c r="Y40" s="62"/>
      <c r="Z40" s="62"/>
      <c r="AA40" s="74"/>
      <c r="AC40" s="86">
        <f t="shared" si="4"/>
        <v>0</v>
      </c>
    </row>
    <row r="41" spans="1:29" ht="20.100000000000001" customHeight="1">
      <c r="B41" s="9">
        <f t="shared" si="5"/>
        <v>45410</v>
      </c>
      <c r="C41" s="65">
        <f t="shared" si="6"/>
        <v>45410</v>
      </c>
      <c r="D41" s="16" t="str">
        <f t="shared" si="0"/>
        <v/>
      </c>
      <c r="E41" s="17" t="str">
        <f t="shared" si="1"/>
        <v/>
      </c>
      <c r="F41" s="17" t="str">
        <f t="shared" si="2"/>
        <v/>
      </c>
      <c r="G41" s="13" t="str">
        <f t="shared" si="3"/>
        <v/>
      </c>
      <c r="H41" s="25"/>
      <c r="I41" s="63"/>
      <c r="J41" s="63"/>
      <c r="K41" s="24"/>
      <c r="L41" s="25"/>
      <c r="M41" s="63"/>
      <c r="N41" s="63"/>
      <c r="O41" s="24"/>
      <c r="P41" s="25"/>
      <c r="Q41" s="63"/>
      <c r="R41" s="63"/>
      <c r="S41" s="24"/>
      <c r="T41" s="25"/>
      <c r="U41" s="63"/>
      <c r="V41" s="63"/>
      <c r="W41" s="24"/>
      <c r="X41" s="25"/>
      <c r="Y41" s="62"/>
      <c r="Z41" s="62"/>
      <c r="AA41" s="74"/>
      <c r="AC41" s="86">
        <f t="shared" si="4"/>
        <v>0</v>
      </c>
    </row>
    <row r="42" spans="1:29" ht="20.100000000000001" customHeight="1">
      <c r="B42" s="9">
        <f>IF(B41="","",IF(DAY(B41+1)=1,"",B41+1))</f>
        <v>45411</v>
      </c>
      <c r="C42" s="66">
        <f t="shared" si="6"/>
        <v>45411</v>
      </c>
      <c r="D42" s="18" t="str">
        <f t="shared" si="0"/>
        <v/>
      </c>
      <c r="E42" s="19" t="str">
        <f t="shared" si="1"/>
        <v/>
      </c>
      <c r="F42" s="19" t="str">
        <f t="shared" si="2"/>
        <v/>
      </c>
      <c r="G42" s="14" t="str">
        <f t="shared" si="3"/>
        <v/>
      </c>
      <c r="H42" s="25"/>
      <c r="I42" s="63"/>
      <c r="J42" s="63"/>
      <c r="K42" s="24"/>
      <c r="L42" s="25"/>
      <c r="M42" s="63"/>
      <c r="N42" s="63"/>
      <c r="O42" s="24"/>
      <c r="P42" s="25"/>
      <c r="Q42" s="63"/>
      <c r="R42" s="63"/>
      <c r="S42" s="24"/>
      <c r="T42" s="25"/>
      <c r="U42" s="63"/>
      <c r="V42" s="63"/>
      <c r="W42" s="24"/>
      <c r="X42" s="25"/>
      <c r="Y42" s="63"/>
      <c r="Z42" s="63"/>
      <c r="AA42" s="75"/>
      <c r="AC42" s="86">
        <f t="shared" si="4"/>
        <v>0</v>
      </c>
    </row>
    <row r="43" spans="1:29" ht="20.100000000000001" customHeight="1">
      <c r="B43" s="9">
        <f t="shared" ref="B43:B44" si="11">IF(B42="","",IF(DAY(B42+1)=1,"",B42+1))</f>
        <v>45412</v>
      </c>
      <c r="C43" s="65">
        <f t="shared" si="6"/>
        <v>45412</v>
      </c>
      <c r="D43" s="18" t="str">
        <f t="shared" si="0"/>
        <v/>
      </c>
      <c r="E43" s="19" t="str">
        <f t="shared" si="1"/>
        <v/>
      </c>
      <c r="F43" s="19" t="str">
        <f t="shared" si="2"/>
        <v/>
      </c>
      <c r="G43" s="14" t="str">
        <f t="shared" si="3"/>
        <v/>
      </c>
      <c r="H43" s="25"/>
      <c r="I43" s="63"/>
      <c r="J43" s="63"/>
      <c r="K43" s="24"/>
      <c r="L43" s="25"/>
      <c r="M43" s="63"/>
      <c r="N43" s="63"/>
      <c r="O43" s="24"/>
      <c r="P43" s="25"/>
      <c r="Q43" s="63"/>
      <c r="R43" s="63"/>
      <c r="S43" s="24"/>
      <c r="T43" s="25"/>
      <c r="U43" s="63"/>
      <c r="V43" s="63"/>
      <c r="W43" s="24"/>
      <c r="X43" s="25"/>
      <c r="Y43" s="63"/>
      <c r="Z43" s="63"/>
      <c r="AA43" s="75"/>
      <c r="AC43" s="86">
        <f t="shared" si="4"/>
        <v>0</v>
      </c>
    </row>
    <row r="44" spans="1:29" ht="20.100000000000001" customHeight="1" thickBot="1">
      <c r="B44" s="10" t="str">
        <f t="shared" si="11"/>
        <v/>
      </c>
      <c r="C44" s="67" t="str">
        <f t="shared" si="6"/>
        <v/>
      </c>
      <c r="D44" s="20" t="str">
        <f t="shared" si="0"/>
        <v/>
      </c>
      <c r="E44" s="21" t="str">
        <f t="shared" si="1"/>
        <v/>
      </c>
      <c r="F44" s="21" t="str">
        <f t="shared" si="2"/>
        <v/>
      </c>
      <c r="G44" s="15" t="str">
        <f t="shared" si="3"/>
        <v/>
      </c>
      <c r="H44" s="27"/>
      <c r="I44" s="64"/>
      <c r="J44" s="64"/>
      <c r="K44" s="26"/>
      <c r="L44" s="27"/>
      <c r="M44" s="64"/>
      <c r="N44" s="64"/>
      <c r="O44" s="26"/>
      <c r="P44" s="27"/>
      <c r="Q44" s="64"/>
      <c r="R44" s="64"/>
      <c r="S44" s="26"/>
      <c r="T44" s="27"/>
      <c r="U44" s="64"/>
      <c r="V44" s="64"/>
      <c r="W44" s="26"/>
      <c r="X44" s="27"/>
      <c r="Y44" s="64"/>
      <c r="Z44" s="64"/>
      <c r="AA44" s="76"/>
      <c r="AC44" s="86"/>
    </row>
    <row r="45" spans="1:29" ht="20.100000000000001" customHeight="1" thickBot="1">
      <c r="A45" s="77"/>
      <c r="B45" s="216" t="s">
        <v>2</v>
      </c>
      <c r="C45" s="217"/>
      <c r="D45" s="217"/>
      <c r="E45" s="217"/>
      <c r="F45" s="218"/>
      <c r="G45" s="78">
        <f t="shared" ref="G45" si="12">SUM(G14:G44)</f>
        <v>0.96875000000000011</v>
      </c>
      <c r="H45" s="219">
        <f>SUM(K14:K44)-SUM(H14:H44)-(SUM(J14:J44)-SUM(I14:I44))</f>
        <v>0.57291666666666663</v>
      </c>
      <c r="I45" s="220"/>
      <c r="J45" s="220"/>
      <c r="K45" s="221"/>
      <c r="L45" s="219">
        <f>SUM(O14:O44)-SUM(L14:L44)-(SUM(N14:N44)-SUM(M14:M44))</f>
        <v>0.31250000000000022</v>
      </c>
      <c r="M45" s="220"/>
      <c r="N45" s="220"/>
      <c r="O45" s="221"/>
      <c r="P45" s="219">
        <f>SUM(S14:S44)-SUM(P14:P44)-(SUM(R14:R44)-SUM(Q14:Q44))</f>
        <v>0</v>
      </c>
      <c r="Q45" s="220"/>
      <c r="R45" s="220"/>
      <c r="S45" s="221"/>
      <c r="T45" s="219">
        <f>SUM(W14:W44)-SUM(T14:T44)-(SUM(V14:V44)-SUM(U14:U44))</f>
        <v>8.333333333333337E-2</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13" t="s">
        <v>95</v>
      </c>
      <c r="D52" s="213"/>
      <c r="E52" s="213"/>
      <c r="F52" s="213"/>
      <c r="G52" s="213"/>
      <c r="H52" s="213"/>
      <c r="I52" s="213"/>
      <c r="J52" s="213"/>
      <c r="K52" s="213"/>
      <c r="L52" s="213"/>
      <c r="M52" s="213"/>
      <c r="N52" s="213"/>
      <c r="O52" s="213"/>
      <c r="P52" s="213"/>
      <c r="Q52" s="213"/>
      <c r="R52" s="213"/>
      <c r="S52" s="213"/>
      <c r="T52" s="213"/>
      <c r="U52" s="213"/>
      <c r="V52" s="213"/>
      <c r="W52" s="213"/>
      <c r="X52" s="213"/>
      <c r="Z52" s="215"/>
      <c r="AA52" s="215"/>
    </row>
    <row r="53" spans="3:27">
      <c r="C53" s="214"/>
      <c r="D53" s="214"/>
      <c r="E53" s="214"/>
      <c r="F53" s="214"/>
      <c r="G53" s="214"/>
      <c r="H53" s="214"/>
      <c r="I53" s="214"/>
      <c r="J53" s="214"/>
      <c r="K53" s="214"/>
      <c r="L53" s="214"/>
      <c r="M53" s="214"/>
      <c r="N53" s="214"/>
      <c r="O53" s="214"/>
      <c r="P53" s="214"/>
      <c r="Q53" s="214"/>
      <c r="R53" s="214"/>
      <c r="S53" s="214"/>
      <c r="T53" s="214"/>
      <c r="U53" s="214"/>
      <c r="V53" s="214"/>
      <c r="W53" s="214"/>
      <c r="X53" s="214"/>
      <c r="Z53" s="215"/>
      <c r="AA53" s="215"/>
    </row>
    <row r="54" spans="3:27">
      <c r="C54" s="214"/>
      <c r="D54" s="214"/>
      <c r="E54" s="214"/>
      <c r="F54" s="214"/>
      <c r="G54" s="214"/>
      <c r="H54" s="214"/>
      <c r="I54" s="214"/>
      <c r="J54" s="214"/>
      <c r="K54" s="214"/>
      <c r="L54" s="214"/>
      <c r="M54" s="214"/>
      <c r="N54" s="214"/>
      <c r="O54" s="214"/>
      <c r="P54" s="214"/>
      <c r="Q54" s="214"/>
      <c r="R54" s="214"/>
      <c r="S54" s="214"/>
      <c r="T54" s="214"/>
      <c r="U54" s="214"/>
      <c r="V54" s="214"/>
      <c r="W54" s="214"/>
      <c r="X54" s="214"/>
      <c r="Z54" s="215"/>
      <c r="AA54" s="215"/>
    </row>
    <row r="55" spans="3:27">
      <c r="C55" s="214"/>
      <c r="D55" s="214"/>
      <c r="E55" s="214"/>
      <c r="F55" s="214"/>
      <c r="G55" s="214"/>
      <c r="H55" s="214"/>
      <c r="I55" s="214"/>
      <c r="J55" s="214"/>
      <c r="K55" s="214"/>
      <c r="L55" s="214"/>
      <c r="M55" s="214"/>
      <c r="N55" s="214"/>
      <c r="O55" s="214"/>
      <c r="P55" s="214"/>
      <c r="Q55" s="214"/>
      <c r="R55" s="214"/>
      <c r="S55" s="214"/>
      <c r="T55" s="214"/>
      <c r="U55" s="214"/>
      <c r="V55" s="214"/>
      <c r="W55" s="214"/>
      <c r="X55" s="214"/>
      <c r="Z55" s="215"/>
      <c r="AA55" s="215"/>
    </row>
    <row r="56" spans="3:27">
      <c r="C56" s="214"/>
      <c r="D56" s="214"/>
      <c r="E56" s="214"/>
      <c r="F56" s="214"/>
      <c r="G56" s="214"/>
      <c r="H56" s="214"/>
      <c r="I56" s="214"/>
      <c r="J56" s="214"/>
      <c r="K56" s="214"/>
      <c r="L56" s="214"/>
      <c r="M56" s="214"/>
      <c r="N56" s="214"/>
      <c r="O56" s="214"/>
      <c r="P56" s="214"/>
      <c r="Q56" s="214"/>
      <c r="R56" s="214"/>
      <c r="S56" s="214"/>
      <c r="T56" s="214"/>
      <c r="U56" s="214"/>
      <c r="V56" s="214"/>
      <c r="W56" s="214"/>
      <c r="X56" s="214"/>
    </row>
    <row r="57" spans="3:27">
      <c r="C57" s="214"/>
      <c r="D57" s="214"/>
      <c r="E57" s="214"/>
      <c r="F57" s="214"/>
      <c r="G57" s="214"/>
      <c r="H57" s="214"/>
      <c r="I57" s="214"/>
      <c r="J57" s="214"/>
      <c r="K57" s="214"/>
      <c r="L57" s="214"/>
      <c r="M57" s="214"/>
      <c r="N57" s="214"/>
      <c r="O57" s="214"/>
      <c r="P57" s="214"/>
      <c r="Q57" s="214"/>
      <c r="R57" s="214"/>
      <c r="S57" s="214"/>
      <c r="T57" s="214"/>
      <c r="U57" s="214"/>
      <c r="V57" s="214"/>
      <c r="W57" s="214"/>
      <c r="X57" s="214"/>
    </row>
    <row r="58" spans="3:27">
      <c r="C58" s="214"/>
      <c r="D58" s="214"/>
      <c r="E58" s="214"/>
      <c r="F58" s="214"/>
      <c r="G58" s="214"/>
      <c r="H58" s="214"/>
      <c r="I58" s="214"/>
      <c r="J58" s="214"/>
      <c r="K58" s="214"/>
      <c r="L58" s="214"/>
      <c r="M58" s="214"/>
      <c r="N58" s="214"/>
      <c r="O58" s="214"/>
      <c r="P58" s="214"/>
      <c r="Q58" s="214"/>
      <c r="R58" s="214"/>
      <c r="S58" s="214"/>
      <c r="T58" s="214"/>
      <c r="U58" s="214"/>
      <c r="V58" s="214"/>
      <c r="W58" s="214"/>
      <c r="X58" s="214"/>
    </row>
    <row r="59" spans="3:27">
      <c r="C59" s="214"/>
      <c r="D59" s="214"/>
      <c r="E59" s="214"/>
      <c r="F59" s="214"/>
      <c r="G59" s="214"/>
      <c r="H59" s="214"/>
      <c r="I59" s="214"/>
      <c r="J59" s="214"/>
      <c r="K59" s="214"/>
      <c r="L59" s="214"/>
      <c r="M59" s="214"/>
      <c r="N59" s="214"/>
      <c r="O59" s="214"/>
      <c r="P59" s="214"/>
      <c r="Q59" s="214"/>
      <c r="R59" s="214"/>
      <c r="S59" s="214"/>
      <c r="T59" s="214"/>
      <c r="U59" s="214"/>
      <c r="V59" s="214"/>
      <c r="W59" s="214"/>
      <c r="X59" s="214"/>
    </row>
    <row r="60" spans="3:27">
      <c r="C60" s="214"/>
      <c r="D60" s="214"/>
      <c r="E60" s="214"/>
      <c r="F60" s="214"/>
      <c r="G60" s="214"/>
      <c r="H60" s="214"/>
      <c r="I60" s="214"/>
      <c r="J60" s="214"/>
      <c r="K60" s="214"/>
      <c r="L60" s="214"/>
      <c r="M60" s="214"/>
      <c r="N60" s="214"/>
      <c r="O60" s="214"/>
      <c r="P60" s="214"/>
      <c r="Q60" s="214"/>
      <c r="R60" s="214"/>
      <c r="S60" s="214"/>
      <c r="T60" s="214"/>
      <c r="U60" s="214"/>
      <c r="V60" s="214"/>
      <c r="W60" s="214"/>
      <c r="X60" s="214"/>
    </row>
    <row r="61" spans="3:27">
      <c r="C61" s="214"/>
      <c r="D61" s="214"/>
      <c r="E61" s="214"/>
      <c r="F61" s="214"/>
      <c r="G61" s="214"/>
      <c r="H61" s="214"/>
      <c r="I61" s="214"/>
      <c r="J61" s="214"/>
      <c r="K61" s="214"/>
      <c r="L61" s="214"/>
      <c r="M61" s="214"/>
      <c r="N61" s="214"/>
      <c r="O61" s="214"/>
      <c r="P61" s="214"/>
      <c r="Q61" s="214"/>
      <c r="R61" s="214"/>
      <c r="S61" s="214"/>
      <c r="T61" s="214"/>
      <c r="U61" s="214"/>
      <c r="V61" s="214"/>
      <c r="W61" s="214"/>
      <c r="X61" s="214"/>
    </row>
  </sheetData>
  <sheetProtection sheet="1" objects="1" scenarios="1"/>
  <mergeCells count="45">
    <mergeCell ref="Z49:AA51"/>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90" priority="5">
      <formula>MATCH($B14,祝日,0)&gt;0</formula>
    </cfRule>
    <cfRule type="expression" dxfId="89" priority="6">
      <formula>WEEKDAY($B14)=1</formula>
    </cfRule>
    <cfRule type="expression" dxfId="88" priority="7">
      <formula>WEEKDAY($B14)=7</formula>
    </cfRule>
  </conditionalFormatting>
  <conditionalFormatting sqref="B42:AA44">
    <cfRule type="expression" dxfId="87" priority="4">
      <formula>$B42=""</formula>
    </cfRule>
  </conditionalFormatting>
  <conditionalFormatting sqref="F14:F44">
    <cfRule type="expression" dxfId="86" priority="3">
      <formula>AND(G14&gt;TIME(6,0,0),F14&lt;TIME(0,45,0),G14&lt;&gt;"")=TRUE</formula>
    </cfRule>
  </conditionalFormatting>
  <conditionalFormatting sqref="G14:G44">
    <cfRule type="expression" dxfId="85" priority="1">
      <formula>AC14&gt;(1+TIME(6,0,0))</formula>
    </cfRule>
    <cfRule type="expression" dxfId="84" priority="2">
      <formula>AND(G14&gt;TIME(7,45,0),G14&lt;&gt;"")</formula>
    </cfRule>
  </conditionalFormatting>
  <dataValidations count="2">
    <dataValidation type="list" allowBlank="1" showInputMessage="1" showErrorMessage="1" sqref="X10:Z10 H10:J10 L10:N10 T10:V10 P10:R10" xr:uid="{00000000-0002-0000-0100-000000000000}">
      <formula1>業務区分</formula1>
    </dataValidation>
    <dataValidation allowBlank="1" showInputMessage="1" sqref="X12:Z12 P12:R13 L12:N13 H12:J13 T12:V13" xr:uid="{00000000-0002-0000-0100-000001000000}"/>
  </dataValidations>
  <printOptions horizontalCentered="1"/>
  <pageMargins left="0.39370078740157483" right="0.19685039370078741" top="0.47244094488188981" bottom="0.35433070866141736" header="0.35433070866141736" footer="0.27559055118110237"/>
  <pageSetup paperSize="9" scale="7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61"/>
  <sheetViews>
    <sheetView tabSelected="1" view="pageBreakPreview" topLeftCell="B1" zoomScale="80" zoomScaleNormal="100" zoomScaleSheetLayoutView="80" workbookViewId="0">
      <selection activeCell="N16" sqref="N16"/>
    </sheetView>
  </sheetViews>
  <sheetFormatPr defaultRowHeight="14.25" outlineLevelCol="1"/>
  <cols>
    <col min="1" max="1" width="1"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9"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176" t="s">
        <v>30</v>
      </c>
      <c r="W3" s="176"/>
      <c r="X3" s="237" t="s">
        <v>112</v>
      </c>
      <c r="Y3" s="237"/>
      <c r="Z3" s="237"/>
      <c r="AA3" s="237"/>
    </row>
    <row r="4" spans="2:29" ht="30" customHeight="1">
      <c r="B4" s="175">
        <v>2025</v>
      </c>
      <c r="C4" s="175"/>
      <c r="D4" s="1" t="s">
        <v>3</v>
      </c>
      <c r="E4" s="11"/>
      <c r="F4" s="11"/>
      <c r="G4" s="11"/>
      <c r="H4" s="11"/>
      <c r="I4" s="11"/>
      <c r="J4" s="11"/>
      <c r="K4" s="11"/>
      <c r="L4" s="11"/>
      <c r="M4" s="11"/>
      <c r="N4" s="11"/>
      <c r="O4" s="11"/>
      <c r="P4" s="11"/>
      <c r="Q4" s="11"/>
      <c r="R4" s="11"/>
      <c r="S4" s="11"/>
      <c r="T4" s="11"/>
      <c r="U4" s="11"/>
      <c r="V4" s="178" t="s">
        <v>25</v>
      </c>
      <c r="W4" s="178"/>
      <c r="X4" s="238" t="s">
        <v>114</v>
      </c>
      <c r="Y4" s="238"/>
      <c r="Z4" s="238"/>
      <c r="AA4" s="238"/>
    </row>
    <row r="5" spans="2:29" ht="30" customHeight="1" thickBot="1">
      <c r="B5" s="179">
        <v>4</v>
      </c>
      <c r="C5" s="179"/>
      <c r="D5" s="6" t="s">
        <v>4</v>
      </c>
      <c r="E5" s="4"/>
      <c r="F5" s="4"/>
      <c r="G5" s="4"/>
      <c r="H5" s="1"/>
      <c r="I5" s="1"/>
      <c r="J5" s="1"/>
      <c r="K5" s="1"/>
      <c r="L5" s="1"/>
      <c r="M5" s="1"/>
      <c r="N5" s="1"/>
      <c r="O5" s="1"/>
      <c r="P5" s="1"/>
      <c r="Q5" s="1"/>
      <c r="R5" s="1"/>
      <c r="S5" s="1"/>
      <c r="T5" s="1"/>
      <c r="U5" s="1"/>
      <c r="V5" s="178" t="s">
        <v>21</v>
      </c>
      <c r="W5" s="178"/>
      <c r="X5" s="238" t="s">
        <v>98</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
        <v>72</v>
      </c>
      <c r="I10" s="227"/>
      <c r="J10" s="227"/>
      <c r="K10" s="228"/>
      <c r="L10" s="226" t="s">
        <v>72</v>
      </c>
      <c r="M10" s="227"/>
      <c r="N10" s="227"/>
      <c r="O10" s="228"/>
      <c r="P10" s="226" t="s">
        <v>72</v>
      </c>
      <c r="Q10" s="227"/>
      <c r="R10" s="227"/>
      <c r="S10" s="228"/>
      <c r="T10" s="226" t="s">
        <v>72</v>
      </c>
      <c r="U10" s="227"/>
      <c r="V10" s="227"/>
      <c r="W10" s="228"/>
      <c r="X10" s="226" t="s">
        <v>82</v>
      </c>
      <c r="Y10" s="227"/>
      <c r="Z10" s="227"/>
      <c r="AA10" s="230"/>
    </row>
    <row r="11" spans="2:29" ht="19.5" customHeight="1">
      <c r="B11" s="181"/>
      <c r="C11" s="184"/>
      <c r="D11" s="188"/>
      <c r="E11" s="189"/>
      <c r="F11" s="193"/>
      <c r="G11" s="193"/>
      <c r="H11" s="223" t="s">
        <v>74</v>
      </c>
      <c r="I11" s="224"/>
      <c r="J11" s="224"/>
      <c r="K11" s="229"/>
      <c r="L11" s="223" t="s">
        <v>74</v>
      </c>
      <c r="M11" s="224"/>
      <c r="N11" s="224"/>
      <c r="O11" s="229"/>
      <c r="P11" s="223" t="s">
        <v>74</v>
      </c>
      <c r="Q11" s="224"/>
      <c r="R11" s="224"/>
      <c r="S11" s="229"/>
      <c r="T11" s="223" t="s">
        <v>74</v>
      </c>
      <c r="U11" s="224"/>
      <c r="V11" s="224"/>
      <c r="W11" s="229"/>
      <c r="X11" s="223" t="s">
        <v>83</v>
      </c>
      <c r="Y11" s="224"/>
      <c r="Z11" s="224"/>
      <c r="AA11" s="225"/>
    </row>
    <row r="12" spans="2:29" ht="38.25" customHeight="1">
      <c r="B12" s="181"/>
      <c r="C12" s="184"/>
      <c r="D12" s="190"/>
      <c r="E12" s="191"/>
      <c r="F12" s="193"/>
      <c r="G12" s="193"/>
      <c r="H12" s="231" t="s">
        <v>46</v>
      </c>
      <c r="I12" s="232"/>
      <c r="J12" s="232"/>
      <c r="K12" s="233"/>
      <c r="L12" s="231" t="s">
        <v>46</v>
      </c>
      <c r="M12" s="232"/>
      <c r="N12" s="232"/>
      <c r="O12" s="233"/>
      <c r="P12" s="231" t="s">
        <v>46</v>
      </c>
      <c r="Q12" s="232"/>
      <c r="R12" s="232"/>
      <c r="S12" s="233"/>
      <c r="T12" s="231" t="s">
        <v>46</v>
      </c>
      <c r="U12" s="232"/>
      <c r="V12" s="232"/>
      <c r="W12" s="233"/>
      <c r="X12" s="231" t="s">
        <v>84</v>
      </c>
      <c r="Y12" s="232"/>
      <c r="Z12" s="232"/>
      <c r="AA12" s="234"/>
    </row>
    <row r="13" spans="2:29" ht="23.25" thickBot="1">
      <c r="B13" s="182"/>
      <c r="C13" s="185"/>
      <c r="D13" s="30" t="s">
        <v>45</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45748</v>
      </c>
      <c r="C14" s="65">
        <f>B14</f>
        <v>45748</v>
      </c>
      <c r="D14" s="16" t="str">
        <f t="shared" ref="D14:D44" si="0">IF(MIN(H14:AA14)=0,"",MIN(H14:AA14))</f>
        <v/>
      </c>
      <c r="E14" s="17" t="str">
        <f t="shared" ref="E14:E44" si="1">IF(MAX(H14:AA14)=0,"",MAX(H14:AA14))</f>
        <v/>
      </c>
      <c r="F14" s="17" t="str">
        <f t="shared" ref="F14:F44" si="2">IFERROR(E14-D14-G14,"")</f>
        <v/>
      </c>
      <c r="G14" s="13" t="str">
        <f t="shared" ref="G14:G21"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IF(G14="",0,G14)+IF(QUOTIENT(B14-1,7)*7+1&lt;B14,AC13,)</f>
        <v>0</v>
      </c>
    </row>
    <row r="15" spans="2:29" ht="20.100000000000001" customHeight="1">
      <c r="B15" s="9">
        <f>B14+1</f>
        <v>45749</v>
      </c>
      <c r="C15" s="65">
        <f>B15</f>
        <v>45749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45750</v>
      </c>
      <c r="C16" s="65">
        <f t="shared" ref="C16:C44" si="6">B16</f>
        <v>45750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45751</v>
      </c>
      <c r="C17" s="65">
        <f t="shared" si="6"/>
        <v>45751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45752</v>
      </c>
      <c r="C18" s="65">
        <f t="shared" si="6"/>
        <v>45752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45753</v>
      </c>
      <c r="C19" s="65">
        <f t="shared" si="6"/>
        <v>45753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45754</v>
      </c>
      <c r="C20" s="65">
        <f t="shared" si="6"/>
        <v>45754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45755</v>
      </c>
      <c r="C21" s="65">
        <f t="shared" si="6"/>
        <v>45755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45756</v>
      </c>
      <c r="C22" s="65">
        <f t="shared" si="6"/>
        <v>45756</v>
      </c>
      <c r="D22" s="16" t="str">
        <f t="shared" si="0"/>
        <v/>
      </c>
      <c r="E22" s="17" t="str">
        <f t="shared" si="1"/>
        <v/>
      </c>
      <c r="F22" s="17" t="str">
        <f t="shared" si="2"/>
        <v/>
      </c>
      <c r="G22" s="13" t="str">
        <f t="shared" ref="G22:G44" si="7">IF(K22-H22+O22-L22+S22-P22+W22-T22+AA22-X22=0,"",K22-H22+O22-L22+S22-P22+W22-T22+AA22-X22-(J22-I22+N22-M22+R22-Q22+V22-U22+Z22-Y22))</f>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45757</v>
      </c>
      <c r="C23" s="65">
        <f t="shared" si="6"/>
        <v>45757</v>
      </c>
      <c r="D23" s="16" t="str">
        <f t="shared" si="0"/>
        <v/>
      </c>
      <c r="E23" s="17" t="str">
        <f t="shared" si="1"/>
        <v/>
      </c>
      <c r="F23" s="17" t="str">
        <f t="shared" si="2"/>
        <v/>
      </c>
      <c r="G23" s="13" t="str">
        <f t="shared" si="7"/>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45758</v>
      </c>
      <c r="C24" s="65">
        <f t="shared" si="6"/>
        <v>45758</v>
      </c>
      <c r="D24" s="16" t="str">
        <f t="shared" si="0"/>
        <v/>
      </c>
      <c r="E24" s="17" t="str">
        <f t="shared" si="1"/>
        <v/>
      </c>
      <c r="F24" s="17" t="str">
        <f t="shared" si="2"/>
        <v/>
      </c>
      <c r="G24" s="13" t="str">
        <f t="shared" si="7"/>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45759</v>
      </c>
      <c r="C25" s="65">
        <f t="shared" si="6"/>
        <v>45759</v>
      </c>
      <c r="D25" s="16" t="str">
        <f t="shared" si="0"/>
        <v/>
      </c>
      <c r="E25" s="17" t="str">
        <f t="shared" si="1"/>
        <v/>
      </c>
      <c r="F25" s="17" t="str">
        <f t="shared" si="2"/>
        <v/>
      </c>
      <c r="G25" s="13" t="str">
        <f t="shared" si="7"/>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45760</v>
      </c>
      <c r="C26" s="65">
        <f t="shared" si="6"/>
        <v>45760</v>
      </c>
      <c r="D26" s="16" t="str">
        <f t="shared" si="0"/>
        <v/>
      </c>
      <c r="E26" s="17" t="str">
        <f t="shared" si="1"/>
        <v/>
      </c>
      <c r="F26" s="17" t="str">
        <f t="shared" si="2"/>
        <v/>
      </c>
      <c r="G26" s="13" t="str">
        <f t="shared" si="7"/>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45761</v>
      </c>
      <c r="C27" s="65">
        <f t="shared" si="6"/>
        <v>45761</v>
      </c>
      <c r="D27" s="16" t="str">
        <f t="shared" si="0"/>
        <v/>
      </c>
      <c r="E27" s="17" t="str">
        <f t="shared" si="1"/>
        <v/>
      </c>
      <c r="F27" s="17" t="str">
        <f t="shared" si="2"/>
        <v/>
      </c>
      <c r="G27" s="13" t="str">
        <f t="shared" si="7"/>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45762</v>
      </c>
      <c r="C28" s="65">
        <f t="shared" si="6"/>
        <v>45762</v>
      </c>
      <c r="D28" s="16" t="str">
        <f t="shared" si="0"/>
        <v/>
      </c>
      <c r="E28" s="17" t="str">
        <f t="shared" si="1"/>
        <v/>
      </c>
      <c r="F28" s="17" t="str">
        <f t="shared" si="2"/>
        <v/>
      </c>
      <c r="G28" s="13" t="str">
        <f t="shared" si="7"/>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45763</v>
      </c>
      <c r="C29" s="65">
        <f t="shared" si="6"/>
        <v>45763</v>
      </c>
      <c r="D29" s="16" t="str">
        <f t="shared" si="0"/>
        <v/>
      </c>
      <c r="E29" s="17" t="str">
        <f t="shared" si="1"/>
        <v/>
      </c>
      <c r="F29" s="17" t="str">
        <f t="shared" si="2"/>
        <v/>
      </c>
      <c r="G29" s="13" t="str">
        <f t="shared" si="7"/>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45764</v>
      </c>
      <c r="C30" s="65">
        <f t="shared" si="6"/>
        <v>45764</v>
      </c>
      <c r="D30" s="16" t="str">
        <f t="shared" si="0"/>
        <v/>
      </c>
      <c r="E30" s="17" t="str">
        <f t="shared" si="1"/>
        <v/>
      </c>
      <c r="F30" s="17" t="str">
        <f t="shared" si="2"/>
        <v/>
      </c>
      <c r="G30" s="13" t="str">
        <f t="shared" si="7"/>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45765</v>
      </c>
      <c r="C31" s="65">
        <f t="shared" si="6"/>
        <v>45765</v>
      </c>
      <c r="D31" s="16" t="str">
        <f t="shared" si="0"/>
        <v/>
      </c>
      <c r="E31" s="17" t="str">
        <f t="shared" si="1"/>
        <v/>
      </c>
      <c r="F31" s="17" t="str">
        <f t="shared" si="2"/>
        <v/>
      </c>
      <c r="G31" s="13" t="str">
        <f t="shared" si="7"/>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45766</v>
      </c>
      <c r="C32" s="65">
        <f t="shared" si="6"/>
        <v>45766</v>
      </c>
      <c r="D32" s="16" t="str">
        <f t="shared" si="0"/>
        <v/>
      </c>
      <c r="E32" s="17" t="str">
        <f t="shared" si="1"/>
        <v/>
      </c>
      <c r="F32" s="17" t="str">
        <f t="shared" si="2"/>
        <v/>
      </c>
      <c r="G32" s="13" t="str">
        <f t="shared" si="7"/>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45767</v>
      </c>
      <c r="C33" s="65">
        <f t="shared" si="6"/>
        <v>45767</v>
      </c>
      <c r="D33" s="16" t="str">
        <f t="shared" si="0"/>
        <v/>
      </c>
      <c r="E33" s="17" t="str">
        <f t="shared" si="1"/>
        <v/>
      </c>
      <c r="F33" s="17" t="str">
        <f t="shared" si="2"/>
        <v/>
      </c>
      <c r="G33" s="13" t="str">
        <f t="shared" si="7"/>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45768</v>
      </c>
      <c r="C34" s="65">
        <f t="shared" si="6"/>
        <v>45768</v>
      </c>
      <c r="D34" s="16" t="str">
        <f t="shared" si="0"/>
        <v/>
      </c>
      <c r="E34" s="17" t="str">
        <f t="shared" si="1"/>
        <v/>
      </c>
      <c r="F34" s="17" t="str">
        <f t="shared" si="2"/>
        <v/>
      </c>
      <c r="G34" s="13" t="str">
        <f t="shared" si="7"/>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45769</v>
      </c>
      <c r="C35" s="65">
        <f t="shared" si="6"/>
        <v>45769</v>
      </c>
      <c r="D35" s="16" t="str">
        <f t="shared" si="0"/>
        <v/>
      </c>
      <c r="E35" s="17" t="str">
        <f t="shared" si="1"/>
        <v/>
      </c>
      <c r="F35" s="17" t="str">
        <f t="shared" si="2"/>
        <v/>
      </c>
      <c r="G35" s="13" t="str">
        <f t="shared" si="7"/>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45770</v>
      </c>
      <c r="C36" s="65">
        <f t="shared" si="6"/>
        <v>45770</v>
      </c>
      <c r="D36" s="16" t="str">
        <f t="shared" si="0"/>
        <v/>
      </c>
      <c r="E36" s="17" t="str">
        <f t="shared" si="1"/>
        <v/>
      </c>
      <c r="F36" s="17" t="str">
        <f t="shared" si="2"/>
        <v/>
      </c>
      <c r="G36" s="13" t="str">
        <f t="shared" si="7"/>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45771</v>
      </c>
      <c r="C37" s="65">
        <f t="shared" si="6"/>
        <v>45771</v>
      </c>
      <c r="D37" s="16" t="str">
        <f t="shared" si="0"/>
        <v/>
      </c>
      <c r="E37" s="17" t="str">
        <f t="shared" si="1"/>
        <v/>
      </c>
      <c r="F37" s="17" t="str">
        <f t="shared" si="2"/>
        <v/>
      </c>
      <c r="G37" s="13" t="str">
        <f t="shared" si="7"/>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45772</v>
      </c>
      <c r="C38" s="65">
        <f t="shared" si="6"/>
        <v>45772</v>
      </c>
      <c r="D38" s="16" t="str">
        <f t="shared" si="0"/>
        <v/>
      </c>
      <c r="E38" s="17" t="str">
        <f t="shared" si="1"/>
        <v/>
      </c>
      <c r="F38" s="17" t="str">
        <f t="shared" si="2"/>
        <v/>
      </c>
      <c r="G38" s="13" t="str">
        <f t="shared" si="7"/>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45773</v>
      </c>
      <c r="C39" s="65">
        <f t="shared" si="6"/>
        <v>45773</v>
      </c>
      <c r="D39" s="16" t="str">
        <f t="shared" si="0"/>
        <v/>
      </c>
      <c r="E39" s="17" t="str">
        <f t="shared" si="1"/>
        <v/>
      </c>
      <c r="F39" s="17" t="str">
        <f t="shared" si="2"/>
        <v/>
      </c>
      <c r="G39" s="13" t="str">
        <f t="shared" si="7"/>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45774</v>
      </c>
      <c r="C40" s="65">
        <f t="shared" si="6"/>
        <v>45774</v>
      </c>
      <c r="D40" s="16" t="str">
        <f t="shared" si="0"/>
        <v/>
      </c>
      <c r="E40" s="17" t="str">
        <f t="shared" si="1"/>
        <v/>
      </c>
      <c r="F40" s="17" t="str">
        <f t="shared" si="2"/>
        <v/>
      </c>
      <c r="G40" s="13" t="str">
        <f t="shared" si="7"/>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45775</v>
      </c>
      <c r="C41" s="65">
        <f t="shared" si="6"/>
        <v>45775</v>
      </c>
      <c r="D41" s="16" t="str">
        <f t="shared" si="0"/>
        <v/>
      </c>
      <c r="E41" s="17" t="str">
        <f t="shared" si="1"/>
        <v/>
      </c>
      <c r="F41" s="17" t="str">
        <f t="shared" si="2"/>
        <v/>
      </c>
      <c r="G41" s="13" t="str">
        <f t="shared" si="7"/>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45776</v>
      </c>
      <c r="C42" s="66">
        <f t="shared" si="6"/>
        <v>45776</v>
      </c>
      <c r="D42" s="18" t="str">
        <f t="shared" si="0"/>
        <v/>
      </c>
      <c r="E42" s="19" t="str">
        <f t="shared" si="1"/>
        <v/>
      </c>
      <c r="F42" s="19" t="str">
        <f t="shared" si="2"/>
        <v/>
      </c>
      <c r="G42" s="14" t="str">
        <f t="shared" si="7"/>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8">IF(B42="","",IF(DAY(B42+1)=1,"",B42+1))</f>
        <v>45777</v>
      </c>
      <c r="C43" s="65">
        <f t="shared" si="6"/>
        <v>45777</v>
      </c>
      <c r="D43" s="18" t="str">
        <f t="shared" si="0"/>
        <v/>
      </c>
      <c r="E43" s="19" t="str">
        <f t="shared" si="1"/>
        <v/>
      </c>
      <c r="F43" s="19" t="str">
        <f t="shared" si="2"/>
        <v/>
      </c>
      <c r="G43" s="14" t="str">
        <f t="shared" si="7"/>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8"/>
        <v/>
      </c>
      <c r="C44" s="67" t="str">
        <f t="shared" si="6"/>
        <v/>
      </c>
      <c r="D44" s="20" t="str">
        <f t="shared" si="0"/>
        <v/>
      </c>
      <c r="E44" s="21" t="str">
        <f t="shared" si="1"/>
        <v/>
      </c>
      <c r="F44" s="21" t="str">
        <f t="shared" si="2"/>
        <v/>
      </c>
      <c r="G44" s="15" t="str">
        <f t="shared" si="7"/>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216" t="s">
        <v>2</v>
      </c>
      <c r="C45" s="217"/>
      <c r="D45" s="217"/>
      <c r="E45" s="217"/>
      <c r="F45" s="218"/>
      <c r="G45" s="78">
        <f t="shared" ref="G45" si="9">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V3:W3"/>
    <mergeCell ref="V4:W4"/>
    <mergeCell ref="V5:W5"/>
    <mergeCell ref="X3:AA3"/>
    <mergeCell ref="X4:AA4"/>
    <mergeCell ref="X5:AA5"/>
    <mergeCell ref="B45:F45"/>
    <mergeCell ref="X45:AA45"/>
    <mergeCell ref="T45:W45"/>
    <mergeCell ref="H10:K10"/>
    <mergeCell ref="H45:K45"/>
    <mergeCell ref="L10:O10"/>
    <mergeCell ref="L45:O45"/>
    <mergeCell ref="P45:S45"/>
    <mergeCell ref="T12:W12"/>
    <mergeCell ref="X12:AA12"/>
    <mergeCell ref="B2:AA2"/>
    <mergeCell ref="B3:C3"/>
    <mergeCell ref="B4:C4"/>
    <mergeCell ref="B5:C5"/>
    <mergeCell ref="B8:B13"/>
    <mergeCell ref="C8:C13"/>
    <mergeCell ref="G8:G13"/>
    <mergeCell ref="F8:F13"/>
    <mergeCell ref="D8:E12"/>
    <mergeCell ref="H8:AA8"/>
    <mergeCell ref="H12:K12"/>
    <mergeCell ref="L12:O12"/>
    <mergeCell ref="P12:S12"/>
    <mergeCell ref="X11:AA11"/>
    <mergeCell ref="P10:S10"/>
    <mergeCell ref="H9:K9"/>
    <mergeCell ref="H11:K11"/>
    <mergeCell ref="L11:O11"/>
    <mergeCell ref="P11:S11"/>
    <mergeCell ref="T11:W11"/>
    <mergeCell ref="T10:W10"/>
    <mergeCell ref="T9:W9"/>
    <mergeCell ref="P9:S9"/>
    <mergeCell ref="L9:O9"/>
    <mergeCell ref="X9:AA9"/>
    <mergeCell ref="X10:AA10"/>
  </mergeCells>
  <phoneticPr fontId="1"/>
  <conditionalFormatting sqref="B14:AA44">
    <cfRule type="expression" dxfId="83" priority="10">
      <formula>MATCH($B14,祝日,0)&gt;0</formula>
    </cfRule>
    <cfRule type="expression" dxfId="82" priority="11">
      <formula>WEEKDAY($B14)=1</formula>
    </cfRule>
    <cfRule type="expression" dxfId="81" priority="12">
      <formula>WEEKDAY($B14)=7</formula>
    </cfRule>
  </conditionalFormatting>
  <conditionalFormatting sqref="B42:AA44">
    <cfRule type="expression" dxfId="80" priority="9">
      <formula>$B42=""</formula>
    </cfRule>
  </conditionalFormatting>
  <conditionalFormatting sqref="F14:F44">
    <cfRule type="expression" dxfId="79" priority="5">
      <formula>AND(G14&gt;TIME(6,0,0),F14&lt;TIME(0,45,0),G14&lt;&gt;"")=TRUE</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X10:Z10 H10:J10 L10:N10" xr:uid="{00000000-0002-0000-02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61"/>
  <sheetViews>
    <sheetView view="pageBreakPreview" topLeftCell="B1" zoomScale="80" zoomScaleNormal="100" zoomScaleSheetLayoutView="80" workbookViewId="0">
      <selection activeCell="B16" sqref="B16:AA19"/>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176" t="s">
        <v>30</v>
      </c>
      <c r="W3" s="176"/>
      <c r="X3" s="237" t="str">
        <f>'4月'!X3:AA3</f>
        <v>○○学専攻</v>
      </c>
      <c r="Y3" s="237"/>
      <c r="Z3" s="237"/>
      <c r="AA3" s="237"/>
    </row>
    <row r="4" spans="2:29" ht="30" customHeight="1">
      <c r="B4" s="175">
        <f>'4月'!B4:C4</f>
        <v>2025</v>
      </c>
      <c r="C4" s="175"/>
      <c r="D4" s="1" t="s">
        <v>3</v>
      </c>
      <c r="E4" s="11"/>
      <c r="F4" s="11"/>
      <c r="G4" s="11"/>
      <c r="H4" s="11"/>
      <c r="I4" s="11"/>
      <c r="J4" s="11"/>
      <c r="K4" s="11"/>
      <c r="L4" s="11"/>
      <c r="M4" s="11"/>
      <c r="N4" s="11"/>
      <c r="O4" s="11"/>
      <c r="P4" s="11"/>
      <c r="Q4" s="11"/>
      <c r="R4" s="11"/>
      <c r="S4" s="11"/>
      <c r="T4" s="11"/>
      <c r="U4" s="11"/>
      <c r="V4" s="178" t="s">
        <v>25</v>
      </c>
      <c r="W4" s="178"/>
      <c r="X4" s="238" t="str">
        <f>'4月'!X4:AA4</f>
        <v>C4SD9999</v>
      </c>
      <c r="Y4" s="238"/>
      <c r="Z4" s="238"/>
      <c r="AA4" s="238"/>
    </row>
    <row r="5" spans="2:29" ht="30" customHeight="1" thickBot="1">
      <c r="B5" s="179">
        <v>5</v>
      </c>
      <c r="C5" s="179"/>
      <c r="D5" s="6" t="s">
        <v>4</v>
      </c>
      <c r="E5" s="4"/>
      <c r="F5" s="4"/>
      <c r="G5" s="4"/>
      <c r="H5" s="1"/>
      <c r="I5" s="1"/>
      <c r="J5" s="1"/>
      <c r="K5" s="1"/>
      <c r="L5" s="1"/>
      <c r="M5" s="1"/>
      <c r="N5" s="1"/>
      <c r="O5" s="1"/>
      <c r="P5" s="1"/>
      <c r="Q5" s="1"/>
      <c r="R5" s="1"/>
      <c r="S5" s="1"/>
      <c r="T5" s="1"/>
      <c r="U5" s="1"/>
      <c r="V5" s="178" t="s">
        <v>21</v>
      </c>
      <c r="W5" s="178"/>
      <c r="X5" s="238" t="str">
        <f>'4月'!X5:AA5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'4月'!H10:K10</f>
        <v>業務区分
（要選択）</v>
      </c>
      <c r="I10" s="227"/>
      <c r="J10" s="227"/>
      <c r="K10" s="228"/>
      <c r="L10" s="226" t="str">
        <f>'4月'!L10:O10</f>
        <v>業務区分
（要選択）</v>
      </c>
      <c r="M10" s="227"/>
      <c r="N10" s="227"/>
      <c r="O10" s="228"/>
      <c r="P10" s="226" t="str">
        <f>'4月'!P10:S10</f>
        <v>業務区分
（要選択）</v>
      </c>
      <c r="Q10" s="227"/>
      <c r="R10" s="227"/>
      <c r="S10" s="228"/>
      <c r="T10" s="226" t="str">
        <f>'4月'!T10:W10</f>
        <v>業務区分
（要選択）</v>
      </c>
      <c r="U10" s="227"/>
      <c r="V10" s="227"/>
      <c r="W10" s="228"/>
      <c r="X10" s="226" t="str">
        <f>'4月'!X10:AA10</f>
        <v>業務区分
（要選択）</v>
      </c>
      <c r="Y10" s="227"/>
      <c r="Z10" s="227"/>
      <c r="AA10" s="230"/>
    </row>
    <row r="11" spans="2:29" ht="19.5" customHeight="1">
      <c r="B11" s="181"/>
      <c r="C11" s="184"/>
      <c r="D11" s="188"/>
      <c r="E11" s="189"/>
      <c r="F11" s="193"/>
      <c r="G11" s="193"/>
      <c r="H11" s="223" t="str">
        <f>'4月'!H11:K11</f>
        <v>（職員番号）</v>
      </c>
      <c r="I11" s="239"/>
      <c r="J11" s="239"/>
      <c r="K11" s="240"/>
      <c r="L11" s="223" t="str">
        <f>'4月'!L11:O11</f>
        <v>（職員番号）</v>
      </c>
      <c r="M11" s="239"/>
      <c r="N11" s="239"/>
      <c r="O11" s="240"/>
      <c r="P11" s="223" t="str">
        <f>'4月'!P11:S11</f>
        <v>（職員番号）</v>
      </c>
      <c r="Q11" s="239"/>
      <c r="R11" s="239"/>
      <c r="S11" s="240"/>
      <c r="T11" s="223" t="str">
        <f>'4月'!T11:W11</f>
        <v>（職員番号）</v>
      </c>
      <c r="U11" s="239"/>
      <c r="V11" s="239"/>
      <c r="W11" s="240"/>
      <c r="X11" s="223" t="str">
        <f>'4月'!X11:AA11</f>
        <v>（職員番号）</v>
      </c>
      <c r="Y11" s="239"/>
      <c r="Z11" s="239"/>
      <c r="AA11" s="241"/>
    </row>
    <row r="12" spans="2:29" ht="38.25" customHeight="1">
      <c r="B12" s="181"/>
      <c r="C12" s="184"/>
      <c r="D12" s="190"/>
      <c r="E12" s="191"/>
      <c r="F12" s="193"/>
      <c r="G12" s="193"/>
      <c r="H12" s="231" t="str">
        <f>'4月'!H12:K12</f>
        <v>TA科目名等
（TA以外は業務内容）</v>
      </c>
      <c r="I12" s="232"/>
      <c r="J12" s="232"/>
      <c r="K12" s="233"/>
      <c r="L12" s="231" t="str">
        <f>'4月'!L12:O12</f>
        <v>TA科目名等
（TA以外は業務内容）</v>
      </c>
      <c r="M12" s="232"/>
      <c r="N12" s="232"/>
      <c r="O12" s="233"/>
      <c r="P12" s="231" t="str">
        <f>'4月'!P12:S12</f>
        <v>TA科目名等
（TA以外は業務内容）</v>
      </c>
      <c r="Q12" s="232"/>
      <c r="R12" s="232"/>
      <c r="S12" s="233"/>
      <c r="T12" s="231" t="str">
        <f>'4月'!T12:W12</f>
        <v>TA科目名等
（TA以外は業務内容）</v>
      </c>
      <c r="U12" s="232"/>
      <c r="V12" s="232"/>
      <c r="W12" s="233"/>
      <c r="X12" s="231" t="str">
        <f>'4月'!X12:AA12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45778</v>
      </c>
      <c r="C14" s="65">
        <f>B14</f>
        <v>45778</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IF(G14="",0,G14)+IF(QUOTIENT(B14-1,7)*7+1&lt;B14,'4月'!AC43,)</f>
        <v>0</v>
      </c>
    </row>
    <row r="15" spans="2:29" ht="20.100000000000001" customHeight="1">
      <c r="B15" s="9">
        <f>B14+1</f>
        <v>45779</v>
      </c>
      <c r="C15" s="65">
        <f>B15</f>
        <v>45779</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45780</v>
      </c>
      <c r="C16" s="65">
        <f t="shared" ref="C16:C44" si="6">B16</f>
        <v>45780</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45781</v>
      </c>
      <c r="C17" s="65">
        <f t="shared" si="6"/>
        <v>45781</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45782</v>
      </c>
      <c r="C18" s="65">
        <f t="shared" si="6"/>
        <v>45782</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45783</v>
      </c>
      <c r="C19" s="65">
        <f t="shared" si="6"/>
        <v>45783</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45784</v>
      </c>
      <c r="C20" s="65">
        <f t="shared" si="6"/>
        <v>45784</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45785</v>
      </c>
      <c r="C21" s="65">
        <f t="shared" si="6"/>
        <v>45785</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45786</v>
      </c>
      <c r="C22" s="65">
        <f t="shared" si="6"/>
        <v>45786</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45787</v>
      </c>
      <c r="C23" s="65">
        <f t="shared" si="6"/>
        <v>45787</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45788</v>
      </c>
      <c r="C24" s="65">
        <f t="shared" si="6"/>
        <v>45788</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45789</v>
      </c>
      <c r="C25" s="65">
        <f t="shared" si="6"/>
        <v>45789</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45790</v>
      </c>
      <c r="C26" s="65">
        <f t="shared" si="6"/>
        <v>45790</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45791</v>
      </c>
      <c r="C27" s="65">
        <f t="shared" si="6"/>
        <v>45791</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45792</v>
      </c>
      <c r="C28" s="65">
        <f t="shared" si="6"/>
        <v>45792</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45793</v>
      </c>
      <c r="C29" s="65">
        <f t="shared" si="6"/>
        <v>45793</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45794</v>
      </c>
      <c r="C30" s="65">
        <f t="shared" si="6"/>
        <v>45794</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45795</v>
      </c>
      <c r="C31" s="65">
        <f t="shared" si="6"/>
        <v>45795</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45796</v>
      </c>
      <c r="C32" s="65">
        <f t="shared" si="6"/>
        <v>45796</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45797</v>
      </c>
      <c r="C33" s="65">
        <f t="shared" si="6"/>
        <v>45797</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45798</v>
      </c>
      <c r="C34" s="65">
        <f t="shared" si="6"/>
        <v>45798</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45799</v>
      </c>
      <c r="C35" s="65">
        <f t="shared" si="6"/>
        <v>45799</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45800</v>
      </c>
      <c r="C36" s="65">
        <f t="shared" si="6"/>
        <v>45800</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45801</v>
      </c>
      <c r="C37" s="65">
        <f t="shared" si="6"/>
        <v>45801</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45802</v>
      </c>
      <c r="C38" s="65">
        <f t="shared" si="6"/>
        <v>45802</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45803</v>
      </c>
      <c r="C39" s="65">
        <f t="shared" si="6"/>
        <v>45803</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45804</v>
      </c>
      <c r="C40" s="65">
        <f t="shared" si="6"/>
        <v>45804</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45805</v>
      </c>
      <c r="C41" s="65">
        <f t="shared" si="6"/>
        <v>45805</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45806</v>
      </c>
      <c r="C42" s="66">
        <f t="shared" si="6"/>
        <v>45806</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45807</v>
      </c>
      <c r="C43" s="65">
        <f t="shared" si="6"/>
        <v>45807</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45808</v>
      </c>
      <c r="C44" s="67">
        <f t="shared" si="6"/>
        <v>45808</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76" priority="5">
      <formula>MATCH($B14,祝日,0)&gt;0</formula>
    </cfRule>
    <cfRule type="expression" dxfId="75" priority="6">
      <formula>WEEKDAY($B14)=1</formula>
    </cfRule>
    <cfRule type="expression" dxfId="74" priority="7">
      <formula>WEEKDAY($B14)=7</formula>
    </cfRule>
  </conditionalFormatting>
  <conditionalFormatting sqref="B42:AA44">
    <cfRule type="expression" dxfId="73" priority="4">
      <formula>$B42=""</formula>
    </cfRule>
  </conditionalFormatting>
  <conditionalFormatting sqref="F14:F44">
    <cfRule type="expression" dxfId="72" priority="3">
      <formula>AND(G14&gt;TIME(6,0,0),F14&lt;TIME(0,45,0),G14&lt;&gt;"")=TRUE</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'5月'!X3:AA3</f>
        <v>○○学専攻</v>
      </c>
      <c r="Y3" s="237"/>
      <c r="Z3" s="237"/>
      <c r="AA3" s="237"/>
    </row>
    <row r="4" spans="2:29" ht="30" customHeight="1">
      <c r="B4" s="175">
        <f>'5月'!B4:C4</f>
        <v>2025</v>
      </c>
      <c r="C4" s="175"/>
      <c r="D4" s="1" t="s">
        <v>3</v>
      </c>
      <c r="E4" s="11"/>
      <c r="F4" s="11"/>
      <c r="G4" s="11"/>
      <c r="H4" s="11"/>
      <c r="I4" s="11"/>
      <c r="J4" s="11"/>
      <c r="K4" s="11"/>
      <c r="L4" s="11"/>
      <c r="M4" s="11"/>
      <c r="N4" s="11"/>
      <c r="O4" s="11"/>
      <c r="P4" s="11"/>
      <c r="Q4" s="11"/>
      <c r="R4" s="11"/>
      <c r="S4" s="11"/>
      <c r="T4" s="11"/>
      <c r="U4" s="11"/>
      <c r="V4" s="243" t="s">
        <v>25</v>
      </c>
      <c r="W4" s="243"/>
      <c r="X4" s="238" t="str">
        <f>'5月'!X4:AA4</f>
        <v>C4SD9999</v>
      </c>
      <c r="Y4" s="238"/>
      <c r="Z4" s="238"/>
      <c r="AA4" s="238"/>
    </row>
    <row r="5" spans="2:29" ht="30" customHeight="1" thickBot="1">
      <c r="B5" s="179">
        <v>6</v>
      </c>
      <c r="C5" s="179"/>
      <c r="D5" s="6" t="s">
        <v>4</v>
      </c>
      <c r="E5" s="4"/>
      <c r="F5" s="4"/>
      <c r="G5" s="4"/>
      <c r="H5" s="1"/>
      <c r="I5" s="1"/>
      <c r="J5" s="1"/>
      <c r="K5" s="1"/>
      <c r="L5" s="1"/>
      <c r="M5" s="1"/>
      <c r="N5" s="1"/>
      <c r="O5" s="1"/>
      <c r="P5" s="1"/>
      <c r="Q5" s="1"/>
      <c r="R5" s="1"/>
      <c r="S5" s="1"/>
      <c r="T5" s="1"/>
      <c r="U5" s="1"/>
      <c r="V5" s="243" t="s">
        <v>21</v>
      </c>
      <c r="W5" s="243"/>
      <c r="X5" s="238" t="str">
        <f>'5月'!X5:AA5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'5月'!H10:K10</f>
        <v>業務区分
（要選択）</v>
      </c>
      <c r="I10" s="227"/>
      <c r="J10" s="227"/>
      <c r="K10" s="228"/>
      <c r="L10" s="226" t="str">
        <f>'5月'!L10:O10</f>
        <v>業務区分
（要選択）</v>
      </c>
      <c r="M10" s="227"/>
      <c r="N10" s="227"/>
      <c r="O10" s="228"/>
      <c r="P10" s="226" t="str">
        <f>'5月'!P10:S10</f>
        <v>業務区分
（要選択）</v>
      </c>
      <c r="Q10" s="227"/>
      <c r="R10" s="227"/>
      <c r="S10" s="228"/>
      <c r="T10" s="226" t="str">
        <f>'5月'!T10:W10</f>
        <v>業務区分
（要選択）</v>
      </c>
      <c r="U10" s="227"/>
      <c r="V10" s="227"/>
      <c r="W10" s="228"/>
      <c r="X10" s="226" t="str">
        <f>'5月'!X10:AA10</f>
        <v>業務区分
（要選択）</v>
      </c>
      <c r="Y10" s="227"/>
      <c r="Z10" s="227"/>
      <c r="AA10" s="230"/>
    </row>
    <row r="11" spans="2:29" ht="19.5" customHeight="1">
      <c r="B11" s="181"/>
      <c r="C11" s="184"/>
      <c r="D11" s="188"/>
      <c r="E11" s="189"/>
      <c r="F11" s="193"/>
      <c r="G11" s="193"/>
      <c r="H11" s="223" t="str">
        <f>'5月'!H11:K11</f>
        <v>（職員番号）</v>
      </c>
      <c r="I11" s="239"/>
      <c r="J11" s="239"/>
      <c r="K11" s="240"/>
      <c r="L11" s="223" t="str">
        <f>'5月'!L11:O11</f>
        <v>（職員番号）</v>
      </c>
      <c r="M11" s="239"/>
      <c r="N11" s="239"/>
      <c r="O11" s="240"/>
      <c r="P11" s="223" t="str">
        <f>'5月'!P11:S11</f>
        <v>（職員番号）</v>
      </c>
      <c r="Q11" s="239"/>
      <c r="R11" s="239"/>
      <c r="S11" s="240"/>
      <c r="T11" s="223" t="str">
        <f>'5月'!T11:W11</f>
        <v>（職員番号）</v>
      </c>
      <c r="U11" s="239"/>
      <c r="V11" s="239"/>
      <c r="W11" s="240"/>
      <c r="X11" s="223" t="str">
        <f>'5月'!X11:AA11</f>
        <v>（職員番号）</v>
      </c>
      <c r="Y11" s="239"/>
      <c r="Z11" s="239"/>
      <c r="AA11" s="241"/>
    </row>
    <row r="12" spans="2:29" ht="38.25" customHeight="1">
      <c r="B12" s="181"/>
      <c r="C12" s="184"/>
      <c r="D12" s="190"/>
      <c r="E12" s="191"/>
      <c r="F12" s="193"/>
      <c r="G12" s="193"/>
      <c r="H12" s="231" t="str">
        <f>'5月'!H12:K12</f>
        <v>TA科目名等
（TA以外は業務内容）</v>
      </c>
      <c r="I12" s="232"/>
      <c r="J12" s="232"/>
      <c r="K12" s="233"/>
      <c r="L12" s="231" t="str">
        <f>'5月'!L12:O12</f>
        <v>TA科目名等
（TA以外は業務内容）</v>
      </c>
      <c r="M12" s="232"/>
      <c r="N12" s="232"/>
      <c r="O12" s="233"/>
      <c r="P12" s="231" t="str">
        <f>'5月'!P12:S12</f>
        <v>TA科目名等
（TA以外は業務内容）</v>
      </c>
      <c r="Q12" s="232"/>
      <c r="R12" s="232"/>
      <c r="S12" s="233"/>
      <c r="T12" s="231" t="str">
        <f>'5月'!T12:W12</f>
        <v>TA科目名等
（TA以外は業務内容）</v>
      </c>
      <c r="U12" s="232"/>
      <c r="V12" s="232"/>
      <c r="W12" s="233"/>
      <c r="X12" s="231" t="str">
        <f>'5月'!X12:AA12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45809</v>
      </c>
      <c r="C14" s="65">
        <f>B14</f>
        <v>45809</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IF(G14="",0,G14)+IF(QUOTIENT(B14-1,7)*7+1&lt;B14,'5月'!AC44,)</f>
        <v>0</v>
      </c>
    </row>
    <row r="15" spans="2:29" ht="20.100000000000001" customHeight="1">
      <c r="B15" s="9">
        <f>B14+1</f>
        <v>45810</v>
      </c>
      <c r="C15" s="65">
        <f>B15</f>
        <v>45810</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45811</v>
      </c>
      <c r="C16" s="65">
        <f t="shared" ref="C16:C44" si="6">B16</f>
        <v>45811</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45812</v>
      </c>
      <c r="C17" s="65">
        <f t="shared" si="6"/>
        <v>45812</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45813</v>
      </c>
      <c r="C18" s="65">
        <f t="shared" si="6"/>
        <v>45813</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45814</v>
      </c>
      <c r="C19" s="65">
        <f t="shared" si="6"/>
        <v>45814</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45815</v>
      </c>
      <c r="C20" s="65">
        <f t="shared" si="6"/>
        <v>45815</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45816</v>
      </c>
      <c r="C21" s="65">
        <f t="shared" si="6"/>
        <v>45816</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45817</v>
      </c>
      <c r="C22" s="65">
        <f t="shared" si="6"/>
        <v>45817</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45818</v>
      </c>
      <c r="C23" s="65">
        <f t="shared" si="6"/>
        <v>45818</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45819</v>
      </c>
      <c r="C24" s="65">
        <f t="shared" si="6"/>
        <v>45819</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45820</v>
      </c>
      <c r="C25" s="65">
        <f t="shared" si="6"/>
        <v>45820</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45821</v>
      </c>
      <c r="C26" s="65">
        <f t="shared" si="6"/>
        <v>45821</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45822</v>
      </c>
      <c r="C27" s="65">
        <f t="shared" si="6"/>
        <v>45822</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45823</v>
      </c>
      <c r="C28" s="65">
        <f t="shared" si="6"/>
        <v>45823</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45824</v>
      </c>
      <c r="C29" s="65">
        <f t="shared" si="6"/>
        <v>45824</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45825</v>
      </c>
      <c r="C30" s="65">
        <f t="shared" si="6"/>
        <v>45825</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45826</v>
      </c>
      <c r="C31" s="65">
        <f t="shared" si="6"/>
        <v>45826</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45827</v>
      </c>
      <c r="C32" s="65">
        <f t="shared" si="6"/>
        <v>45827</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45828</v>
      </c>
      <c r="C33" s="65">
        <f t="shared" si="6"/>
        <v>45828</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45829</v>
      </c>
      <c r="C34" s="65">
        <f t="shared" si="6"/>
        <v>45829</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45830</v>
      </c>
      <c r="C35" s="65">
        <f t="shared" si="6"/>
        <v>45830</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45831</v>
      </c>
      <c r="C36" s="65">
        <f t="shared" si="6"/>
        <v>45831</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45832</v>
      </c>
      <c r="C37" s="65">
        <f t="shared" si="6"/>
        <v>45832</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45833</v>
      </c>
      <c r="C38" s="65">
        <f t="shared" si="6"/>
        <v>45833</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45834</v>
      </c>
      <c r="C39" s="65">
        <f t="shared" si="6"/>
        <v>45834</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45835</v>
      </c>
      <c r="C40" s="65">
        <f t="shared" si="6"/>
        <v>45835</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45836</v>
      </c>
      <c r="C41" s="65">
        <f t="shared" si="6"/>
        <v>45836</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45837</v>
      </c>
      <c r="C42" s="66">
        <f t="shared" si="6"/>
        <v>45837</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45838</v>
      </c>
      <c r="C43" s="65">
        <f t="shared" si="6"/>
        <v>45838</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69" priority="5">
      <formula>MATCH($B14,祝日,0)&gt;0</formula>
    </cfRule>
    <cfRule type="expression" dxfId="68" priority="6">
      <formula>WEEKDAY($B14)=1</formula>
    </cfRule>
    <cfRule type="expression" dxfId="67" priority="7">
      <formula>WEEKDAY($B14)=7</formula>
    </cfRule>
  </conditionalFormatting>
  <conditionalFormatting sqref="B42:AA44">
    <cfRule type="expression" dxfId="66" priority="4">
      <formula>$B42=""</formula>
    </cfRule>
  </conditionalFormatting>
  <conditionalFormatting sqref="F14:F44">
    <cfRule type="expression" dxfId="65" priority="3">
      <formula>AND(G14&gt;TIME(6,0,0),F14&lt;TIME(0,45,0),G14&lt;&gt;"")=TRUE</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'6月'!X3:AA3</f>
        <v>○○学専攻</v>
      </c>
      <c r="Y3" s="237"/>
      <c r="Z3" s="237"/>
      <c r="AA3" s="237"/>
    </row>
    <row r="4" spans="2:29" ht="30" customHeight="1">
      <c r="B4" s="175">
        <f>'6月'!B4:C4</f>
        <v>2025</v>
      </c>
      <c r="C4" s="175"/>
      <c r="D4" s="1" t="s">
        <v>3</v>
      </c>
      <c r="E4" s="11"/>
      <c r="F4" s="11"/>
      <c r="G4" s="11"/>
      <c r="H4" s="11"/>
      <c r="I4" s="11"/>
      <c r="J4" s="11"/>
      <c r="K4" s="11"/>
      <c r="L4" s="11"/>
      <c r="M4" s="11"/>
      <c r="N4" s="11"/>
      <c r="O4" s="11"/>
      <c r="P4" s="11"/>
      <c r="Q4" s="11"/>
      <c r="R4" s="11"/>
      <c r="S4" s="11"/>
      <c r="T4" s="11"/>
      <c r="U4" s="11"/>
      <c r="V4" s="243" t="s">
        <v>25</v>
      </c>
      <c r="W4" s="243"/>
      <c r="X4" s="238" t="str">
        <f>'6月'!X4:AA4</f>
        <v>C4SD9999</v>
      </c>
      <c r="Y4" s="238"/>
      <c r="Z4" s="238"/>
      <c r="AA4" s="238"/>
    </row>
    <row r="5" spans="2:29" ht="30" customHeight="1" thickBot="1">
      <c r="B5" s="179">
        <v>7</v>
      </c>
      <c r="C5" s="179"/>
      <c r="D5" s="6" t="s">
        <v>4</v>
      </c>
      <c r="E5" s="4"/>
      <c r="F5" s="4"/>
      <c r="G5" s="4"/>
      <c r="H5" s="1"/>
      <c r="I5" s="1"/>
      <c r="J5" s="1"/>
      <c r="K5" s="1"/>
      <c r="L5" s="1"/>
      <c r="M5" s="1"/>
      <c r="N5" s="1"/>
      <c r="O5" s="1"/>
      <c r="P5" s="1"/>
      <c r="Q5" s="1"/>
      <c r="R5" s="1"/>
      <c r="S5" s="1"/>
      <c r="T5" s="1"/>
      <c r="U5" s="1"/>
      <c r="V5" s="243" t="s">
        <v>21</v>
      </c>
      <c r="W5" s="243"/>
      <c r="X5" s="238" t="str">
        <f>'6月'!X5:AA5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'6月'!H10:K10</f>
        <v>業務区分
（要選択）</v>
      </c>
      <c r="I10" s="227"/>
      <c r="J10" s="227"/>
      <c r="K10" s="228"/>
      <c r="L10" s="226" t="str">
        <f>'6月'!L10:O10</f>
        <v>業務区分
（要選択）</v>
      </c>
      <c r="M10" s="227"/>
      <c r="N10" s="227"/>
      <c r="O10" s="228"/>
      <c r="P10" s="226" t="str">
        <f>'6月'!P10:S10</f>
        <v>業務区分
（要選択）</v>
      </c>
      <c r="Q10" s="227"/>
      <c r="R10" s="227"/>
      <c r="S10" s="228"/>
      <c r="T10" s="226" t="str">
        <f>'6月'!T10:W10</f>
        <v>業務区分
（要選択）</v>
      </c>
      <c r="U10" s="227"/>
      <c r="V10" s="227"/>
      <c r="W10" s="228"/>
      <c r="X10" s="226" t="str">
        <f>'6月'!X10:AA10</f>
        <v>業務区分
（要選択）</v>
      </c>
      <c r="Y10" s="227"/>
      <c r="Z10" s="227"/>
      <c r="AA10" s="230"/>
    </row>
    <row r="11" spans="2:29" ht="19.5" customHeight="1">
      <c r="B11" s="181"/>
      <c r="C11" s="184"/>
      <c r="D11" s="188"/>
      <c r="E11" s="189"/>
      <c r="F11" s="193"/>
      <c r="G11" s="193"/>
      <c r="H11" s="223" t="str">
        <f>'6月'!H11:K11</f>
        <v>（職員番号）</v>
      </c>
      <c r="I11" s="239"/>
      <c r="J11" s="239"/>
      <c r="K11" s="240"/>
      <c r="L11" s="223" t="str">
        <f>'6月'!L11:O11</f>
        <v>（職員番号）</v>
      </c>
      <c r="M11" s="239"/>
      <c r="N11" s="239"/>
      <c r="O11" s="240"/>
      <c r="P11" s="223" t="str">
        <f>'6月'!P11:S11</f>
        <v>（職員番号）</v>
      </c>
      <c r="Q11" s="239"/>
      <c r="R11" s="239"/>
      <c r="S11" s="240"/>
      <c r="T11" s="223" t="str">
        <f>'6月'!T11:W11</f>
        <v>（職員番号）</v>
      </c>
      <c r="U11" s="239"/>
      <c r="V11" s="239"/>
      <c r="W11" s="240"/>
      <c r="X11" s="223" t="str">
        <f>'6月'!X11:AA11</f>
        <v>（職員番号）</v>
      </c>
      <c r="Y11" s="239"/>
      <c r="Z11" s="239"/>
      <c r="AA11" s="241"/>
    </row>
    <row r="12" spans="2:29" ht="38.25" customHeight="1">
      <c r="B12" s="181"/>
      <c r="C12" s="184"/>
      <c r="D12" s="190"/>
      <c r="E12" s="191"/>
      <c r="F12" s="193"/>
      <c r="G12" s="193"/>
      <c r="H12" s="231" t="str">
        <f>'6月'!H12:K12</f>
        <v>TA科目名等
（TA以外は業務内容）</v>
      </c>
      <c r="I12" s="232"/>
      <c r="J12" s="232"/>
      <c r="K12" s="233"/>
      <c r="L12" s="231" t="str">
        <f>'6月'!L12:O12</f>
        <v>TA科目名等
（TA以外は業務内容）</v>
      </c>
      <c r="M12" s="232"/>
      <c r="N12" s="232"/>
      <c r="O12" s="233"/>
      <c r="P12" s="231" t="str">
        <f>'6月'!P12:S12</f>
        <v>TA科目名等
（TA以外は業務内容）</v>
      </c>
      <c r="Q12" s="232"/>
      <c r="R12" s="232"/>
      <c r="S12" s="233"/>
      <c r="T12" s="231" t="str">
        <f>'6月'!T12:W12</f>
        <v>TA科目名等
（TA以外は業務内容）</v>
      </c>
      <c r="U12" s="232"/>
      <c r="V12" s="232"/>
      <c r="W12" s="233"/>
      <c r="X12" s="231" t="str">
        <f>'6月'!X12:AA12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45839</v>
      </c>
      <c r="C14" s="65">
        <f>B14</f>
        <v>45839</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IF(G14="",0,G14)+IF(QUOTIENT(B14-1,7)*7+1&lt;B14,'6月'!AC43,)</f>
        <v>0</v>
      </c>
    </row>
    <row r="15" spans="2:29" ht="20.100000000000001" customHeight="1">
      <c r="B15" s="9">
        <f>B14+1</f>
        <v>45840</v>
      </c>
      <c r="C15" s="65">
        <f>B15</f>
        <v>45840</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45841</v>
      </c>
      <c r="C16" s="65">
        <f t="shared" ref="C16:C44" si="6">B16</f>
        <v>45841</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45842</v>
      </c>
      <c r="C17" s="65">
        <f t="shared" si="6"/>
        <v>45842</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45843</v>
      </c>
      <c r="C18" s="65">
        <f t="shared" si="6"/>
        <v>45843</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45844</v>
      </c>
      <c r="C19" s="65">
        <f t="shared" si="6"/>
        <v>45844</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45845</v>
      </c>
      <c r="C20" s="65">
        <f t="shared" si="6"/>
        <v>45845</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45846</v>
      </c>
      <c r="C21" s="65">
        <f t="shared" si="6"/>
        <v>45846</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45847</v>
      </c>
      <c r="C22" s="65">
        <f t="shared" si="6"/>
        <v>45847</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45848</v>
      </c>
      <c r="C23" s="65">
        <f t="shared" si="6"/>
        <v>45848</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45849</v>
      </c>
      <c r="C24" s="65">
        <f t="shared" si="6"/>
        <v>45849</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45850</v>
      </c>
      <c r="C25" s="65">
        <f t="shared" si="6"/>
        <v>45850</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45851</v>
      </c>
      <c r="C26" s="65">
        <f t="shared" si="6"/>
        <v>45851</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45852</v>
      </c>
      <c r="C27" s="65">
        <f t="shared" si="6"/>
        <v>45852</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45853</v>
      </c>
      <c r="C28" s="65">
        <f t="shared" si="6"/>
        <v>45853</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45854</v>
      </c>
      <c r="C29" s="65">
        <f t="shared" si="6"/>
        <v>45854</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45855</v>
      </c>
      <c r="C30" s="65">
        <f t="shared" si="6"/>
        <v>45855</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45856</v>
      </c>
      <c r="C31" s="65">
        <f t="shared" si="6"/>
        <v>45856</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45857</v>
      </c>
      <c r="C32" s="65">
        <f t="shared" si="6"/>
        <v>45857</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45858</v>
      </c>
      <c r="C33" s="65">
        <f t="shared" si="6"/>
        <v>45858</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45859</v>
      </c>
      <c r="C34" s="65">
        <f t="shared" si="6"/>
        <v>45859</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45860</v>
      </c>
      <c r="C35" s="65">
        <f t="shared" si="6"/>
        <v>45860</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45861</v>
      </c>
      <c r="C36" s="65">
        <f t="shared" si="6"/>
        <v>45861</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45862</v>
      </c>
      <c r="C37" s="65">
        <f t="shared" si="6"/>
        <v>45862</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45863</v>
      </c>
      <c r="C38" s="65">
        <f t="shared" si="6"/>
        <v>45863</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45864</v>
      </c>
      <c r="C39" s="65">
        <f t="shared" si="6"/>
        <v>45864</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45865</v>
      </c>
      <c r="C40" s="65">
        <f t="shared" si="6"/>
        <v>45865</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45866</v>
      </c>
      <c r="C41" s="65">
        <f t="shared" si="6"/>
        <v>45866</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45867</v>
      </c>
      <c r="C42" s="66">
        <f t="shared" si="6"/>
        <v>45867</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45868</v>
      </c>
      <c r="C43" s="65">
        <f t="shared" si="6"/>
        <v>45868</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45869</v>
      </c>
      <c r="C44" s="67">
        <f t="shared" si="6"/>
        <v>45869</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62" priority="5">
      <formula>MATCH($B14,祝日,0)&gt;0</formula>
    </cfRule>
    <cfRule type="expression" dxfId="61" priority="6">
      <formula>WEEKDAY($B14)=1</formula>
    </cfRule>
    <cfRule type="expression" dxfId="60" priority="7">
      <formula>WEEKDAY($B14)=7</formula>
    </cfRule>
  </conditionalFormatting>
  <conditionalFormatting sqref="B42:AA44">
    <cfRule type="expression" dxfId="59" priority="4">
      <formula>$B42=""</formula>
    </cfRule>
  </conditionalFormatting>
  <conditionalFormatting sqref="F14:F44">
    <cfRule type="expression" dxfId="58" priority="3">
      <formula>AND(G14&gt;TIME(6,0,0),F14&lt;TIME(0,45,0),G14&lt;&gt;"")=TRUE</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C61"/>
  <sheetViews>
    <sheetView view="pageBreakPreview" topLeftCell="B1" zoomScale="80" zoomScaleNormal="100" zoomScaleSheetLayoutView="80" workbookViewId="0">
      <selection activeCell="AB22" sqref="AB2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'7月'!X3:AA3</f>
        <v>○○学専攻</v>
      </c>
      <c r="Y3" s="237"/>
      <c r="Z3" s="237"/>
      <c r="AA3" s="237"/>
    </row>
    <row r="4" spans="2:29" ht="30" customHeight="1">
      <c r="B4" s="175">
        <f>'7月'!B4:C4</f>
        <v>2025</v>
      </c>
      <c r="C4" s="175"/>
      <c r="D4" s="1" t="s">
        <v>3</v>
      </c>
      <c r="E4" s="11"/>
      <c r="F4" s="11"/>
      <c r="G4" s="11"/>
      <c r="H4" s="11"/>
      <c r="I4" s="11"/>
      <c r="J4" s="11"/>
      <c r="K4" s="11"/>
      <c r="L4" s="11"/>
      <c r="M4" s="11"/>
      <c r="N4" s="11"/>
      <c r="O4" s="11"/>
      <c r="P4" s="11"/>
      <c r="Q4" s="11"/>
      <c r="R4" s="11"/>
      <c r="S4" s="11"/>
      <c r="T4" s="11"/>
      <c r="U4" s="11"/>
      <c r="V4" s="243" t="s">
        <v>25</v>
      </c>
      <c r="W4" s="243"/>
      <c r="X4" s="238" t="str">
        <f>'7月'!X4:AA4</f>
        <v>C4SD9999</v>
      </c>
      <c r="Y4" s="238"/>
      <c r="Z4" s="238"/>
      <c r="AA4" s="238"/>
    </row>
    <row r="5" spans="2:29" ht="30" customHeight="1" thickBot="1">
      <c r="B5" s="179">
        <v>8</v>
      </c>
      <c r="C5" s="179"/>
      <c r="D5" s="6" t="s">
        <v>4</v>
      </c>
      <c r="E5" s="4"/>
      <c r="F5" s="4"/>
      <c r="G5" s="4"/>
      <c r="H5" s="1"/>
      <c r="I5" s="1"/>
      <c r="J5" s="1"/>
      <c r="K5" s="1"/>
      <c r="L5" s="1"/>
      <c r="M5" s="1"/>
      <c r="N5" s="1"/>
      <c r="O5" s="1"/>
      <c r="P5" s="1"/>
      <c r="Q5" s="1"/>
      <c r="R5" s="1"/>
      <c r="S5" s="1"/>
      <c r="T5" s="1"/>
      <c r="U5" s="1"/>
      <c r="V5" s="243" t="s">
        <v>21</v>
      </c>
      <c r="W5" s="243"/>
      <c r="X5" s="238" t="str">
        <f>'7月'!X5:AA5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'7月'!H10:K10</f>
        <v>業務区分
（要選択）</v>
      </c>
      <c r="I10" s="227"/>
      <c r="J10" s="227"/>
      <c r="K10" s="228"/>
      <c r="L10" s="226" t="str">
        <f>'7月'!L10:O10</f>
        <v>業務区分
（要選択）</v>
      </c>
      <c r="M10" s="227"/>
      <c r="N10" s="227"/>
      <c r="O10" s="228"/>
      <c r="P10" s="226" t="str">
        <f>'7月'!P10:S10</f>
        <v>業務区分
（要選択）</v>
      </c>
      <c r="Q10" s="227"/>
      <c r="R10" s="227"/>
      <c r="S10" s="228"/>
      <c r="T10" s="226" t="str">
        <f>'7月'!T10:W10</f>
        <v>業務区分
（要選択）</v>
      </c>
      <c r="U10" s="227"/>
      <c r="V10" s="227"/>
      <c r="W10" s="228"/>
      <c r="X10" s="226" t="str">
        <f>'7月'!X10:AA10</f>
        <v>業務区分
（要選択）</v>
      </c>
      <c r="Y10" s="227"/>
      <c r="Z10" s="227"/>
      <c r="AA10" s="230"/>
    </row>
    <row r="11" spans="2:29" ht="19.5" customHeight="1">
      <c r="B11" s="181"/>
      <c r="C11" s="184"/>
      <c r="D11" s="188"/>
      <c r="E11" s="189"/>
      <c r="F11" s="193"/>
      <c r="G11" s="193"/>
      <c r="H11" s="223" t="str">
        <f>'7月'!H11:K11</f>
        <v>（職員番号）</v>
      </c>
      <c r="I11" s="239"/>
      <c r="J11" s="239"/>
      <c r="K11" s="240"/>
      <c r="L11" s="223" t="str">
        <f>'7月'!L11:O11</f>
        <v>（職員番号）</v>
      </c>
      <c r="M11" s="239"/>
      <c r="N11" s="239"/>
      <c r="O11" s="240"/>
      <c r="P11" s="223" t="str">
        <f>'7月'!P11:S11</f>
        <v>（職員番号）</v>
      </c>
      <c r="Q11" s="239"/>
      <c r="R11" s="239"/>
      <c r="S11" s="240"/>
      <c r="T11" s="223" t="str">
        <f>'7月'!T11:W11</f>
        <v>（職員番号）</v>
      </c>
      <c r="U11" s="239"/>
      <c r="V11" s="239"/>
      <c r="W11" s="240"/>
      <c r="X11" s="223" t="str">
        <f>'7月'!X11:AA11</f>
        <v>（職員番号）</v>
      </c>
      <c r="Y11" s="239"/>
      <c r="Z11" s="239"/>
      <c r="AA11" s="241"/>
    </row>
    <row r="12" spans="2:29" ht="38.25" customHeight="1">
      <c r="B12" s="181"/>
      <c r="C12" s="184"/>
      <c r="D12" s="190"/>
      <c r="E12" s="191"/>
      <c r="F12" s="193"/>
      <c r="G12" s="193"/>
      <c r="H12" s="231" t="str">
        <f>'7月'!H12:K12</f>
        <v>TA科目名等
（TA以外は業務内容）</v>
      </c>
      <c r="I12" s="232"/>
      <c r="J12" s="232"/>
      <c r="K12" s="233"/>
      <c r="L12" s="231" t="str">
        <f>'7月'!L12:O12</f>
        <v>TA科目名等
（TA以外は業務内容）</v>
      </c>
      <c r="M12" s="232"/>
      <c r="N12" s="232"/>
      <c r="O12" s="233"/>
      <c r="P12" s="231" t="str">
        <f>'7月'!P12:S12</f>
        <v>TA科目名等
（TA以外は業務内容）</v>
      </c>
      <c r="Q12" s="232"/>
      <c r="R12" s="232"/>
      <c r="S12" s="233"/>
      <c r="T12" s="231" t="str">
        <f>'7月'!T12:W12</f>
        <v>TA科目名等
（TA以外は業務内容）</v>
      </c>
      <c r="U12" s="232"/>
      <c r="V12" s="232"/>
      <c r="W12" s="233"/>
      <c r="X12" s="231" t="str">
        <f>'7月'!X12:AA12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45870</v>
      </c>
      <c r="C14" s="65">
        <f>B14</f>
        <v>45870</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IF(G14="",0,G14)+IF(QUOTIENT(B14-1,7)*7+1&lt;B14,'7月'!AC44,)</f>
        <v>0</v>
      </c>
    </row>
    <row r="15" spans="2:29" ht="20.100000000000001" customHeight="1">
      <c r="B15" s="9">
        <f>B14+1</f>
        <v>45871</v>
      </c>
      <c r="C15" s="65">
        <f>B15</f>
        <v>45871</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45872</v>
      </c>
      <c r="C16" s="65">
        <f t="shared" ref="C16:C44" si="6">B16</f>
        <v>45872</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45873</v>
      </c>
      <c r="C17" s="65">
        <f t="shared" si="6"/>
        <v>45873</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45874</v>
      </c>
      <c r="C18" s="65">
        <f t="shared" si="6"/>
        <v>45874</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45875</v>
      </c>
      <c r="C19" s="65">
        <f t="shared" si="6"/>
        <v>45875</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45876</v>
      </c>
      <c r="C20" s="65">
        <f t="shared" si="6"/>
        <v>45876</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45877</v>
      </c>
      <c r="C21" s="65">
        <f t="shared" si="6"/>
        <v>45877</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45878</v>
      </c>
      <c r="C22" s="65">
        <f t="shared" si="6"/>
        <v>45878</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0">
        <f t="shared" si="5"/>
        <v>45879</v>
      </c>
      <c r="C23" s="91">
        <f t="shared" si="6"/>
        <v>45879</v>
      </c>
      <c r="D23" s="92" t="str">
        <f t="shared" si="0"/>
        <v/>
      </c>
      <c r="E23" s="93" t="str">
        <f t="shared" si="1"/>
        <v/>
      </c>
      <c r="F23" s="93" t="str">
        <f t="shared" si="2"/>
        <v/>
      </c>
      <c r="G23" s="94" t="str">
        <f t="shared" si="3"/>
        <v/>
      </c>
      <c r="H23" s="110"/>
      <c r="I23" s="111"/>
      <c r="J23" s="111"/>
      <c r="K23" s="112"/>
      <c r="L23" s="110"/>
      <c r="M23" s="111"/>
      <c r="N23" s="111"/>
      <c r="O23" s="112"/>
      <c r="P23" s="110"/>
      <c r="Q23" s="111"/>
      <c r="R23" s="111"/>
      <c r="S23" s="112"/>
      <c r="T23" s="110"/>
      <c r="U23" s="111"/>
      <c r="V23" s="111"/>
      <c r="W23" s="112"/>
      <c r="X23" s="110"/>
      <c r="Y23" s="113"/>
      <c r="Z23" s="113"/>
      <c r="AA23" s="114"/>
      <c r="AC23" s="86">
        <f t="shared" si="4"/>
        <v>0</v>
      </c>
    </row>
    <row r="24" spans="2:29" ht="20.100000000000001" customHeight="1">
      <c r="B24" s="9">
        <f t="shared" si="5"/>
        <v>45880</v>
      </c>
      <c r="C24" s="65">
        <f t="shared" si="6"/>
        <v>45880</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115">
        <f t="shared" si="5"/>
        <v>45881</v>
      </c>
      <c r="C25" s="116">
        <f t="shared" si="6"/>
        <v>45881</v>
      </c>
      <c r="D25" s="117" t="str">
        <f t="shared" si="0"/>
        <v/>
      </c>
      <c r="E25" s="118" t="str">
        <f t="shared" si="1"/>
        <v/>
      </c>
      <c r="F25" s="118" t="str">
        <f t="shared" si="2"/>
        <v/>
      </c>
      <c r="G25" s="119" t="str">
        <f t="shared" si="3"/>
        <v/>
      </c>
      <c r="H25" s="120"/>
      <c r="I25" s="121"/>
      <c r="J25" s="121"/>
      <c r="K25" s="122"/>
      <c r="L25" s="120"/>
      <c r="M25" s="121"/>
      <c r="N25" s="121"/>
      <c r="O25" s="122"/>
      <c r="P25" s="120"/>
      <c r="Q25" s="121"/>
      <c r="R25" s="121"/>
      <c r="S25" s="122"/>
      <c r="T25" s="120"/>
      <c r="U25" s="121"/>
      <c r="V25" s="121"/>
      <c r="W25" s="122"/>
      <c r="X25" s="120"/>
      <c r="Y25" s="123"/>
      <c r="Z25" s="123"/>
      <c r="AA25" s="124"/>
      <c r="AC25" s="86">
        <f t="shared" si="4"/>
        <v>0</v>
      </c>
    </row>
    <row r="26" spans="2:29" s="125" customFormat="1" ht="20.100000000000001" customHeight="1">
      <c r="B26" s="115">
        <f t="shared" si="5"/>
        <v>45882</v>
      </c>
      <c r="C26" s="116">
        <f t="shared" si="6"/>
        <v>45882</v>
      </c>
      <c r="D26" s="117" t="str">
        <f t="shared" si="0"/>
        <v/>
      </c>
      <c r="E26" s="118" t="str">
        <f t="shared" si="1"/>
        <v/>
      </c>
      <c r="F26" s="118" t="str">
        <f t="shared" si="2"/>
        <v/>
      </c>
      <c r="G26" s="119" t="str">
        <f t="shared" si="3"/>
        <v/>
      </c>
      <c r="H26" s="120"/>
      <c r="I26" s="121"/>
      <c r="J26" s="121"/>
      <c r="K26" s="122"/>
      <c r="L26" s="120"/>
      <c r="M26" s="121"/>
      <c r="N26" s="121"/>
      <c r="O26" s="122"/>
      <c r="P26" s="120"/>
      <c r="Q26" s="121"/>
      <c r="R26" s="121"/>
      <c r="S26" s="122"/>
      <c r="T26" s="120"/>
      <c r="U26" s="121"/>
      <c r="V26" s="121"/>
      <c r="W26" s="122"/>
      <c r="X26" s="120"/>
      <c r="Y26" s="123"/>
      <c r="Z26" s="123"/>
      <c r="AA26" s="124"/>
      <c r="AC26" s="126">
        <f t="shared" si="4"/>
        <v>0</v>
      </c>
    </row>
    <row r="27" spans="2:29" s="125" customFormat="1" ht="20.100000000000001" customHeight="1">
      <c r="B27" s="115">
        <f t="shared" si="5"/>
        <v>45883</v>
      </c>
      <c r="C27" s="116">
        <f t="shared" si="6"/>
        <v>45883</v>
      </c>
      <c r="D27" s="117" t="str">
        <f t="shared" si="0"/>
        <v/>
      </c>
      <c r="E27" s="118" t="str">
        <f t="shared" si="1"/>
        <v/>
      </c>
      <c r="F27" s="118" t="str">
        <f t="shared" si="2"/>
        <v/>
      </c>
      <c r="G27" s="119" t="str">
        <f t="shared" si="3"/>
        <v/>
      </c>
      <c r="H27" s="120"/>
      <c r="I27" s="121"/>
      <c r="J27" s="121"/>
      <c r="K27" s="122"/>
      <c r="L27" s="120"/>
      <c r="M27" s="121"/>
      <c r="N27" s="121"/>
      <c r="O27" s="122"/>
      <c r="P27" s="120"/>
      <c r="Q27" s="121"/>
      <c r="R27" s="121"/>
      <c r="S27" s="122"/>
      <c r="T27" s="120"/>
      <c r="U27" s="121"/>
      <c r="V27" s="121"/>
      <c r="W27" s="122"/>
      <c r="X27" s="120"/>
      <c r="Y27" s="123"/>
      <c r="Z27" s="123"/>
      <c r="AA27" s="124"/>
      <c r="AC27" s="126">
        <f t="shared" si="4"/>
        <v>0</v>
      </c>
    </row>
    <row r="28" spans="2:29" s="125" customFormat="1" ht="20.100000000000001" customHeight="1">
      <c r="B28" s="115">
        <f t="shared" si="5"/>
        <v>45884</v>
      </c>
      <c r="C28" s="116">
        <f t="shared" si="6"/>
        <v>45884</v>
      </c>
      <c r="D28" s="117" t="str">
        <f t="shared" si="0"/>
        <v/>
      </c>
      <c r="E28" s="118" t="str">
        <f t="shared" si="1"/>
        <v/>
      </c>
      <c r="F28" s="118" t="str">
        <f t="shared" si="2"/>
        <v/>
      </c>
      <c r="G28" s="119" t="str">
        <f t="shared" si="3"/>
        <v/>
      </c>
      <c r="H28" s="120"/>
      <c r="I28" s="121"/>
      <c r="J28" s="121"/>
      <c r="K28" s="122"/>
      <c r="L28" s="120"/>
      <c r="M28" s="121"/>
      <c r="N28" s="121"/>
      <c r="O28" s="122"/>
      <c r="P28" s="120"/>
      <c r="Q28" s="121"/>
      <c r="R28" s="121"/>
      <c r="S28" s="122"/>
      <c r="T28" s="120"/>
      <c r="U28" s="121"/>
      <c r="V28" s="121"/>
      <c r="W28" s="122"/>
      <c r="X28" s="120"/>
      <c r="Y28" s="123"/>
      <c r="Z28" s="123"/>
      <c r="AA28" s="124"/>
      <c r="AC28" s="126">
        <f t="shared" si="4"/>
        <v>0</v>
      </c>
    </row>
    <row r="29" spans="2:29" s="125" customFormat="1" ht="20.100000000000001" customHeight="1">
      <c r="B29" s="115">
        <f t="shared" si="5"/>
        <v>45885</v>
      </c>
      <c r="C29" s="116">
        <f t="shared" si="6"/>
        <v>45885</v>
      </c>
      <c r="D29" s="117" t="str">
        <f t="shared" si="0"/>
        <v/>
      </c>
      <c r="E29" s="118" t="str">
        <f t="shared" si="1"/>
        <v/>
      </c>
      <c r="F29" s="118" t="str">
        <f t="shared" si="2"/>
        <v/>
      </c>
      <c r="G29" s="119" t="str">
        <f t="shared" si="3"/>
        <v/>
      </c>
      <c r="H29" s="120"/>
      <c r="I29" s="121"/>
      <c r="J29" s="121"/>
      <c r="K29" s="122"/>
      <c r="L29" s="120"/>
      <c r="M29" s="121"/>
      <c r="N29" s="121"/>
      <c r="O29" s="122"/>
      <c r="P29" s="120"/>
      <c r="Q29" s="121"/>
      <c r="R29" s="121"/>
      <c r="S29" s="122"/>
      <c r="T29" s="120"/>
      <c r="U29" s="121"/>
      <c r="V29" s="121"/>
      <c r="W29" s="122"/>
      <c r="X29" s="120"/>
      <c r="Y29" s="123"/>
      <c r="Z29" s="123"/>
      <c r="AA29" s="124"/>
      <c r="AC29" s="126">
        <f t="shared" si="4"/>
        <v>0</v>
      </c>
    </row>
    <row r="30" spans="2:29" ht="20.100000000000001" customHeight="1">
      <c r="B30" s="9">
        <f t="shared" si="5"/>
        <v>45886</v>
      </c>
      <c r="C30" s="65">
        <f t="shared" si="6"/>
        <v>45886</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45887</v>
      </c>
      <c r="C31" s="65">
        <f t="shared" si="6"/>
        <v>45887</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45888</v>
      </c>
      <c r="C32" s="65">
        <f t="shared" si="6"/>
        <v>45888</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45889</v>
      </c>
      <c r="C33" s="65">
        <f t="shared" si="6"/>
        <v>45889</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45890</v>
      </c>
      <c r="C34" s="65">
        <f t="shared" si="6"/>
        <v>45890</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45891</v>
      </c>
      <c r="C35" s="65">
        <f t="shared" si="6"/>
        <v>45891</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45892</v>
      </c>
      <c r="C36" s="65">
        <f t="shared" si="6"/>
        <v>45892</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45893</v>
      </c>
      <c r="C37" s="65">
        <f t="shared" si="6"/>
        <v>45893</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45894</v>
      </c>
      <c r="C38" s="65">
        <f t="shared" si="6"/>
        <v>45894</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45895</v>
      </c>
      <c r="C39" s="65">
        <f t="shared" si="6"/>
        <v>45895</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45896</v>
      </c>
      <c r="C40" s="65">
        <f t="shared" si="6"/>
        <v>45896</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45897</v>
      </c>
      <c r="C41" s="65">
        <f t="shared" si="6"/>
        <v>45897</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45898</v>
      </c>
      <c r="C42" s="66">
        <f t="shared" si="6"/>
        <v>45898</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45899</v>
      </c>
      <c r="C43" s="65">
        <f t="shared" si="6"/>
        <v>45899</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45900</v>
      </c>
      <c r="C44" s="67">
        <f t="shared" si="6"/>
        <v>45900</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55" priority="5">
      <formula>MATCH($B14,祝日,0)&gt;0</formula>
    </cfRule>
    <cfRule type="expression" dxfId="54" priority="6">
      <formula>WEEKDAY($B14)=1</formula>
    </cfRule>
    <cfRule type="expression" dxfId="53" priority="7">
      <formula>WEEKDAY($B14)=7</formula>
    </cfRule>
  </conditionalFormatting>
  <conditionalFormatting sqref="B42:AA44">
    <cfRule type="expression" dxfId="52" priority="4">
      <formula>$B42=""</formula>
    </cfRule>
  </conditionalFormatting>
  <conditionalFormatting sqref="F14:F44">
    <cfRule type="expression" dxfId="51" priority="3">
      <formula>AND(G14&gt;TIME(6,0,0),F14&lt;TIME(0,45,0),G14&lt;&gt;"")=TRUE</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C61"/>
  <sheetViews>
    <sheetView view="pageBreakPreview" topLeftCell="B1" zoomScale="80" zoomScaleNormal="100" zoomScaleSheetLayoutView="80" workbookViewId="0">
      <selection activeCell="AB37" sqref="AB37"/>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'8月'!X3:AA3</f>
        <v>○○学専攻</v>
      </c>
      <c r="Y3" s="237"/>
      <c r="Z3" s="237"/>
      <c r="AA3" s="237"/>
    </row>
    <row r="4" spans="2:29" ht="30" customHeight="1">
      <c r="B4" s="175">
        <f>'8月'!B4:C4</f>
        <v>2025</v>
      </c>
      <c r="C4" s="175"/>
      <c r="D4" s="1" t="s">
        <v>3</v>
      </c>
      <c r="E4" s="11"/>
      <c r="F4" s="11"/>
      <c r="G4" s="11"/>
      <c r="H4" s="11"/>
      <c r="I4" s="11"/>
      <c r="J4" s="11"/>
      <c r="K4" s="11"/>
      <c r="L4" s="11"/>
      <c r="M4" s="11"/>
      <c r="N4" s="11"/>
      <c r="O4" s="11"/>
      <c r="P4" s="11"/>
      <c r="Q4" s="11"/>
      <c r="R4" s="11"/>
      <c r="S4" s="11"/>
      <c r="T4" s="11"/>
      <c r="U4" s="11"/>
      <c r="V4" s="243" t="s">
        <v>25</v>
      </c>
      <c r="W4" s="243"/>
      <c r="X4" s="238" t="str">
        <f>'8月'!X4:AA4</f>
        <v>C4SD9999</v>
      </c>
      <c r="Y4" s="238"/>
      <c r="Z4" s="238"/>
      <c r="AA4" s="238"/>
    </row>
    <row r="5" spans="2:29" ht="30" customHeight="1" thickBot="1">
      <c r="B5" s="179">
        <v>9</v>
      </c>
      <c r="C5" s="179"/>
      <c r="D5" s="6" t="s">
        <v>4</v>
      </c>
      <c r="E5" s="4"/>
      <c r="F5" s="4"/>
      <c r="G5" s="4"/>
      <c r="H5" s="1"/>
      <c r="I5" s="1"/>
      <c r="J5" s="1"/>
      <c r="K5" s="1"/>
      <c r="L5" s="1"/>
      <c r="M5" s="1"/>
      <c r="N5" s="1"/>
      <c r="O5" s="1"/>
      <c r="P5" s="1"/>
      <c r="Q5" s="1"/>
      <c r="R5" s="1"/>
      <c r="S5" s="1"/>
      <c r="T5" s="1"/>
      <c r="U5" s="1"/>
      <c r="V5" s="243" t="s">
        <v>21</v>
      </c>
      <c r="W5" s="243"/>
      <c r="X5" s="238" t="str">
        <f>'8月'!X5:AA5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'8月'!H10:K10</f>
        <v>業務区分
（要選択）</v>
      </c>
      <c r="I10" s="227"/>
      <c r="J10" s="227"/>
      <c r="K10" s="228"/>
      <c r="L10" s="226" t="str">
        <f>'8月'!L10:O10</f>
        <v>業務区分
（要選択）</v>
      </c>
      <c r="M10" s="227"/>
      <c r="N10" s="227"/>
      <c r="O10" s="228"/>
      <c r="P10" s="226" t="str">
        <f>'8月'!P10:S10</f>
        <v>業務区分
（要選択）</v>
      </c>
      <c r="Q10" s="227"/>
      <c r="R10" s="227"/>
      <c r="S10" s="228"/>
      <c r="T10" s="226" t="str">
        <f>'8月'!T10:W10</f>
        <v>業務区分
（要選択）</v>
      </c>
      <c r="U10" s="227"/>
      <c r="V10" s="227"/>
      <c r="W10" s="228"/>
      <c r="X10" s="226" t="str">
        <f>'8月'!X10:AA10</f>
        <v>業務区分
（要選択）</v>
      </c>
      <c r="Y10" s="227"/>
      <c r="Z10" s="227"/>
      <c r="AA10" s="230"/>
    </row>
    <row r="11" spans="2:29" ht="19.5" customHeight="1">
      <c r="B11" s="181"/>
      <c r="C11" s="184"/>
      <c r="D11" s="188"/>
      <c r="E11" s="189"/>
      <c r="F11" s="193"/>
      <c r="G11" s="193"/>
      <c r="H11" s="223" t="str">
        <f>'8月'!H11:K11</f>
        <v>（職員番号）</v>
      </c>
      <c r="I11" s="239"/>
      <c r="J11" s="239"/>
      <c r="K11" s="240"/>
      <c r="L11" s="223" t="str">
        <f>'8月'!L11:O11</f>
        <v>（職員番号）</v>
      </c>
      <c r="M11" s="239"/>
      <c r="N11" s="239"/>
      <c r="O11" s="240"/>
      <c r="P11" s="223" t="str">
        <f>'8月'!P11:S11</f>
        <v>（職員番号）</v>
      </c>
      <c r="Q11" s="239"/>
      <c r="R11" s="239"/>
      <c r="S11" s="240"/>
      <c r="T11" s="223" t="str">
        <f>'8月'!T11:W11</f>
        <v>（職員番号）</v>
      </c>
      <c r="U11" s="239"/>
      <c r="V11" s="239"/>
      <c r="W11" s="240"/>
      <c r="X11" s="223" t="str">
        <f>'8月'!X11:AA11</f>
        <v>（職員番号）</v>
      </c>
      <c r="Y11" s="239"/>
      <c r="Z11" s="239"/>
      <c r="AA11" s="241"/>
    </row>
    <row r="12" spans="2:29" ht="38.25" customHeight="1">
      <c r="B12" s="181"/>
      <c r="C12" s="184"/>
      <c r="D12" s="190"/>
      <c r="E12" s="191"/>
      <c r="F12" s="193"/>
      <c r="G12" s="193"/>
      <c r="H12" s="231" t="str">
        <f>'8月'!H12:K12</f>
        <v>TA科目名等
（TA以外は業務内容）</v>
      </c>
      <c r="I12" s="232"/>
      <c r="J12" s="232"/>
      <c r="K12" s="233"/>
      <c r="L12" s="231" t="str">
        <f>'8月'!L12:O12</f>
        <v>TA科目名等
（TA以外は業務内容）</v>
      </c>
      <c r="M12" s="232"/>
      <c r="N12" s="232"/>
      <c r="O12" s="233"/>
      <c r="P12" s="231" t="str">
        <f>'8月'!P12:S12</f>
        <v>TA科目名等
（TA以外は業務内容）</v>
      </c>
      <c r="Q12" s="232"/>
      <c r="R12" s="232"/>
      <c r="S12" s="233"/>
      <c r="T12" s="231" t="str">
        <f>'8月'!T12:W12</f>
        <v>TA科目名等
（TA以外は業務内容）</v>
      </c>
      <c r="U12" s="232"/>
      <c r="V12" s="232"/>
      <c r="W12" s="233"/>
      <c r="X12" s="231" t="str">
        <f>'8月'!X12:AA12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45901</v>
      </c>
      <c r="C14" s="65">
        <f>B14</f>
        <v>45901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IF(G14="",0,G14)+IF(QUOTIENT(B14-1,7)*7+1&lt;B14,'8月'!AC44,)</f>
        <v>0</v>
      </c>
    </row>
    <row r="15" spans="2:29" ht="20.100000000000001" customHeight="1">
      <c r="B15" s="9">
        <f>B14+1</f>
        <v>45902</v>
      </c>
      <c r="C15" s="65">
        <f>B15</f>
        <v>45902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3" si="4">IF(G15="",0,G15)+IF(QUOTIENT(B15-1,7)*7+1&lt;B15,AC14,)</f>
        <v>0</v>
      </c>
    </row>
    <row r="16" spans="2:29" ht="20.100000000000001" customHeight="1">
      <c r="B16" s="9">
        <f t="shared" ref="B16:B41" si="5">B15+1</f>
        <v>45903</v>
      </c>
      <c r="C16" s="65">
        <f t="shared" ref="C16:C44" si="6">B16</f>
        <v>45903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45904</v>
      </c>
      <c r="C17" s="65">
        <f t="shared" si="6"/>
        <v>45904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45905</v>
      </c>
      <c r="C18" s="65">
        <f t="shared" si="6"/>
        <v>45905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45906</v>
      </c>
      <c r="C19" s="65">
        <f t="shared" si="6"/>
        <v>45906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45907</v>
      </c>
      <c r="C20" s="65">
        <f t="shared" si="6"/>
        <v>45907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45908</v>
      </c>
      <c r="C21" s="65">
        <f t="shared" si="6"/>
        <v>45908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45909</v>
      </c>
      <c r="C22" s="65">
        <f t="shared" si="6"/>
        <v>45909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45910</v>
      </c>
      <c r="C23" s="65">
        <f t="shared" si="6"/>
        <v>45910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45911</v>
      </c>
      <c r="C24" s="65">
        <f t="shared" si="6"/>
        <v>45911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45912</v>
      </c>
      <c r="C25" s="65">
        <f t="shared" si="6"/>
        <v>45912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45913</v>
      </c>
      <c r="C26" s="65">
        <f t="shared" si="6"/>
        <v>45913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45914</v>
      </c>
      <c r="C27" s="65">
        <f t="shared" si="6"/>
        <v>45914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45915</v>
      </c>
      <c r="C28" s="65">
        <f t="shared" si="6"/>
        <v>45915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45916</v>
      </c>
      <c r="C29" s="65">
        <f t="shared" si="6"/>
        <v>45916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45917</v>
      </c>
      <c r="C30" s="65">
        <f t="shared" si="6"/>
        <v>45917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45918</v>
      </c>
      <c r="C31" s="65">
        <f t="shared" si="6"/>
        <v>45918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45919</v>
      </c>
      <c r="C32" s="65">
        <f t="shared" si="6"/>
        <v>45919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45920</v>
      </c>
      <c r="C33" s="65">
        <f t="shared" si="6"/>
        <v>45920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45921</v>
      </c>
      <c r="C34" s="65">
        <f t="shared" si="6"/>
        <v>45921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45922</v>
      </c>
      <c r="C35" s="65">
        <f t="shared" si="6"/>
        <v>45922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45923</v>
      </c>
      <c r="C36" s="65">
        <f t="shared" si="6"/>
        <v>45923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45924</v>
      </c>
      <c r="C37" s="65">
        <f t="shared" si="6"/>
        <v>45924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45925</v>
      </c>
      <c r="C38" s="65">
        <f t="shared" si="6"/>
        <v>45925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45926</v>
      </c>
      <c r="C39" s="65">
        <f t="shared" si="6"/>
        <v>45926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45927</v>
      </c>
      <c r="C40" s="65">
        <f t="shared" si="6"/>
        <v>45927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45928</v>
      </c>
      <c r="C41" s="65">
        <f t="shared" si="6"/>
        <v>45928</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45929</v>
      </c>
      <c r="C42" s="66">
        <f t="shared" si="6"/>
        <v>45929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45930</v>
      </c>
      <c r="C43" s="65">
        <f t="shared" si="6"/>
        <v>45930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t="str">
        <f t="shared" si="7"/>
        <v/>
      </c>
      <c r="C44" s="67" t="str">
        <f t="shared" si="6"/>
        <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48" priority="5">
      <formula>MATCH($B14,祝日,0)&gt;0</formula>
    </cfRule>
    <cfRule type="expression" dxfId="47" priority="6">
      <formula>WEEKDAY($B14)=1</formula>
    </cfRule>
    <cfRule type="expression" dxfId="46" priority="7">
      <formula>WEEKDAY($B14)=7</formula>
    </cfRule>
  </conditionalFormatting>
  <conditionalFormatting sqref="B42:AA44">
    <cfRule type="expression" dxfId="45" priority="4">
      <formula>$B42=""</formula>
    </cfRule>
  </conditionalFormatting>
  <conditionalFormatting sqref="F14:F44">
    <cfRule type="expression" dxfId="44" priority="3">
      <formula>AND(G14&gt;TIME(6,0,0),F14&lt;TIME(0,45,0),G14&lt;&gt;"")=TRUE</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61"/>
  <sheetViews>
    <sheetView view="pageBreakPreview" topLeftCell="B1" zoomScale="80" zoomScaleNormal="100" zoomScaleSheetLayoutView="80" workbookViewId="0">
      <selection activeCell="C52" sqref="C52:X61"/>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29.375" style="3" customWidth="1"/>
    <col min="29" max="29" width="0" style="3" hidden="1" customWidth="1"/>
    <col min="30" max="16384" width="9" style="3"/>
  </cols>
  <sheetData>
    <row r="2" spans="2:29" ht="26.25" customHeight="1">
      <c r="B2" s="173" t="s">
        <v>23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row>
    <row r="3" spans="2:29" ht="30" customHeight="1">
      <c r="B3" s="175"/>
      <c r="C3" s="175"/>
      <c r="D3" s="1"/>
      <c r="E3" s="11"/>
      <c r="F3" s="11"/>
      <c r="G3" s="11"/>
      <c r="H3" s="11"/>
      <c r="I3" s="11"/>
      <c r="J3" s="11"/>
      <c r="K3" s="11"/>
      <c r="L3" s="11"/>
      <c r="M3" s="11"/>
      <c r="N3" s="11"/>
      <c r="O3" s="11"/>
      <c r="P3" s="11"/>
      <c r="Q3" s="11"/>
      <c r="R3" s="11"/>
      <c r="S3" s="11"/>
      <c r="T3" s="11"/>
      <c r="U3" s="11"/>
      <c r="V3" s="242" t="s">
        <v>30</v>
      </c>
      <c r="W3" s="242"/>
      <c r="X3" s="237" t="str">
        <f>'9月'!X3:AA3</f>
        <v>○○学専攻</v>
      </c>
      <c r="Y3" s="237"/>
      <c r="Z3" s="237"/>
      <c r="AA3" s="237"/>
    </row>
    <row r="4" spans="2:29" ht="30" customHeight="1">
      <c r="B4" s="175">
        <f>'9月'!B4:C4</f>
        <v>2025</v>
      </c>
      <c r="C4" s="175"/>
      <c r="D4" s="1" t="s">
        <v>3</v>
      </c>
      <c r="E4" s="11"/>
      <c r="F4" s="11"/>
      <c r="G4" s="11"/>
      <c r="H4" s="11"/>
      <c r="I4" s="11"/>
      <c r="J4" s="11"/>
      <c r="K4" s="11"/>
      <c r="L4" s="11"/>
      <c r="M4" s="11"/>
      <c r="N4" s="11"/>
      <c r="O4" s="11"/>
      <c r="P4" s="11"/>
      <c r="Q4" s="11"/>
      <c r="R4" s="11"/>
      <c r="S4" s="11"/>
      <c r="T4" s="11"/>
      <c r="U4" s="11"/>
      <c r="V4" s="243" t="s">
        <v>25</v>
      </c>
      <c r="W4" s="243"/>
      <c r="X4" s="238" t="str">
        <f>'9月'!X4:AA4</f>
        <v>C4SD9999</v>
      </c>
      <c r="Y4" s="238"/>
      <c r="Z4" s="238"/>
      <c r="AA4" s="238"/>
    </row>
    <row r="5" spans="2:29" ht="30" customHeight="1" thickBot="1">
      <c r="B5" s="179">
        <v>10</v>
      </c>
      <c r="C5" s="179"/>
      <c r="D5" s="6" t="s">
        <v>4</v>
      </c>
      <c r="E5" s="4"/>
      <c r="F5" s="4"/>
      <c r="G5" s="4"/>
      <c r="H5" s="1"/>
      <c r="I5" s="1"/>
      <c r="J5" s="1"/>
      <c r="K5" s="1"/>
      <c r="L5" s="1"/>
      <c r="M5" s="1"/>
      <c r="N5" s="1"/>
      <c r="O5" s="1"/>
      <c r="P5" s="1"/>
      <c r="Q5" s="1"/>
      <c r="R5" s="1"/>
      <c r="S5" s="1"/>
      <c r="T5" s="1"/>
      <c r="U5" s="1"/>
      <c r="V5" s="243" t="s">
        <v>21</v>
      </c>
      <c r="W5" s="243"/>
      <c r="X5" s="238" t="str">
        <f>'9月'!X5:AA5</f>
        <v>理学太郎</v>
      </c>
      <c r="Y5" s="238"/>
      <c r="Z5" s="238"/>
      <c r="AA5" s="238"/>
    </row>
    <row r="6" spans="2:29" ht="6" customHeight="1"/>
    <row r="7" spans="2:29" ht="22.5" customHeight="1" thickBot="1">
      <c r="B7" s="1"/>
    </row>
    <row r="8" spans="2:29" ht="28.5" customHeight="1">
      <c r="B8" s="180" t="s">
        <v>0</v>
      </c>
      <c r="C8" s="183" t="s">
        <v>1</v>
      </c>
      <c r="D8" s="186" t="s">
        <v>27</v>
      </c>
      <c r="E8" s="187"/>
      <c r="F8" s="192" t="s">
        <v>29</v>
      </c>
      <c r="G8" s="192" t="s">
        <v>44</v>
      </c>
      <c r="H8" s="195" t="s">
        <v>24</v>
      </c>
      <c r="I8" s="196"/>
      <c r="J8" s="196"/>
      <c r="K8" s="196"/>
      <c r="L8" s="196"/>
      <c r="M8" s="196"/>
      <c r="N8" s="196"/>
      <c r="O8" s="196"/>
      <c r="P8" s="196"/>
      <c r="Q8" s="196"/>
      <c r="R8" s="196"/>
      <c r="S8" s="196"/>
      <c r="T8" s="196"/>
      <c r="U8" s="196"/>
      <c r="V8" s="196"/>
      <c r="W8" s="196"/>
      <c r="X8" s="196"/>
      <c r="Y8" s="196"/>
      <c r="Z8" s="196"/>
      <c r="AA8" s="197"/>
    </row>
    <row r="9" spans="2:29" ht="19.5" customHeight="1">
      <c r="B9" s="181"/>
      <c r="C9" s="184"/>
      <c r="D9" s="188"/>
      <c r="E9" s="189"/>
      <c r="F9" s="193"/>
      <c r="G9" s="193"/>
      <c r="H9" s="198" t="s">
        <v>68</v>
      </c>
      <c r="I9" s="198"/>
      <c r="J9" s="198"/>
      <c r="K9" s="198"/>
      <c r="L9" s="198" t="s">
        <v>69</v>
      </c>
      <c r="M9" s="198"/>
      <c r="N9" s="198"/>
      <c r="O9" s="198"/>
      <c r="P9" s="198" t="s">
        <v>70</v>
      </c>
      <c r="Q9" s="198"/>
      <c r="R9" s="198"/>
      <c r="S9" s="198"/>
      <c r="T9" s="198" t="s">
        <v>71</v>
      </c>
      <c r="U9" s="198"/>
      <c r="V9" s="198"/>
      <c r="W9" s="198"/>
      <c r="X9" s="198" t="s">
        <v>85</v>
      </c>
      <c r="Y9" s="198"/>
      <c r="Z9" s="198"/>
      <c r="AA9" s="199"/>
    </row>
    <row r="10" spans="2:29" ht="33.75" customHeight="1">
      <c r="B10" s="181"/>
      <c r="C10" s="184"/>
      <c r="D10" s="188"/>
      <c r="E10" s="189"/>
      <c r="F10" s="193"/>
      <c r="G10" s="193"/>
      <c r="H10" s="226" t="str">
        <f>'9月'!H10:K10</f>
        <v>業務区分
（要選択）</v>
      </c>
      <c r="I10" s="227"/>
      <c r="J10" s="227"/>
      <c r="K10" s="228"/>
      <c r="L10" s="226" t="str">
        <f>'9月'!L10:O10</f>
        <v>業務区分
（要選択）</v>
      </c>
      <c r="M10" s="227"/>
      <c r="N10" s="227"/>
      <c r="O10" s="228"/>
      <c r="P10" s="226" t="str">
        <f>'9月'!P10:S10</f>
        <v>業務区分
（要選択）</v>
      </c>
      <c r="Q10" s="227"/>
      <c r="R10" s="227"/>
      <c r="S10" s="228"/>
      <c r="T10" s="226" t="str">
        <f>'9月'!T10:W10</f>
        <v>業務区分
（要選択）</v>
      </c>
      <c r="U10" s="227"/>
      <c r="V10" s="227"/>
      <c r="W10" s="228"/>
      <c r="X10" s="226" t="str">
        <f>'9月'!X10:AA10</f>
        <v>業務区分
（要選択）</v>
      </c>
      <c r="Y10" s="227"/>
      <c r="Z10" s="227"/>
      <c r="AA10" s="230"/>
    </row>
    <row r="11" spans="2:29" ht="19.5" customHeight="1">
      <c r="B11" s="181"/>
      <c r="C11" s="184"/>
      <c r="D11" s="188"/>
      <c r="E11" s="189"/>
      <c r="F11" s="193"/>
      <c r="G11" s="193"/>
      <c r="H11" s="223" t="str">
        <f>'9月'!H11:K11</f>
        <v>（職員番号）</v>
      </c>
      <c r="I11" s="239"/>
      <c r="J11" s="239"/>
      <c r="K11" s="240"/>
      <c r="L11" s="223" t="str">
        <f>'9月'!L11:O11</f>
        <v>（職員番号）</v>
      </c>
      <c r="M11" s="239"/>
      <c r="N11" s="239"/>
      <c r="O11" s="240"/>
      <c r="P11" s="223" t="str">
        <f>'9月'!P11:S11</f>
        <v>（職員番号）</v>
      </c>
      <c r="Q11" s="239"/>
      <c r="R11" s="239"/>
      <c r="S11" s="240"/>
      <c r="T11" s="223" t="str">
        <f>'9月'!T11:W11</f>
        <v>（職員番号）</v>
      </c>
      <c r="U11" s="239"/>
      <c r="V11" s="239"/>
      <c r="W11" s="240"/>
      <c r="X11" s="223" t="str">
        <f>'9月'!X11:AA11</f>
        <v>（職員番号）</v>
      </c>
      <c r="Y11" s="239"/>
      <c r="Z11" s="239"/>
      <c r="AA11" s="241"/>
    </row>
    <row r="12" spans="2:29" ht="38.25" customHeight="1">
      <c r="B12" s="181"/>
      <c r="C12" s="184"/>
      <c r="D12" s="190"/>
      <c r="E12" s="191"/>
      <c r="F12" s="193"/>
      <c r="G12" s="193"/>
      <c r="H12" s="231" t="str">
        <f>'9月'!H12:K12</f>
        <v>TA科目名等
（TA以外は業務内容）</v>
      </c>
      <c r="I12" s="232"/>
      <c r="J12" s="232"/>
      <c r="K12" s="233"/>
      <c r="L12" s="231" t="str">
        <f>'9月'!L12:O12</f>
        <v>TA科目名等
（TA以外は業務内容）</v>
      </c>
      <c r="M12" s="232"/>
      <c r="N12" s="232"/>
      <c r="O12" s="233"/>
      <c r="P12" s="231" t="str">
        <f>'9月'!P12:S12</f>
        <v>TA科目名等
（TA以外は業務内容）</v>
      </c>
      <c r="Q12" s="232"/>
      <c r="R12" s="232"/>
      <c r="S12" s="233"/>
      <c r="T12" s="231" t="str">
        <f>'9月'!T12:W12</f>
        <v>TA科目名等
（TA以外は業務内容）</v>
      </c>
      <c r="U12" s="232"/>
      <c r="V12" s="232"/>
      <c r="W12" s="233"/>
      <c r="X12" s="231" t="str">
        <f>'9月'!X12:AA12</f>
        <v>TA科目名等
（TA以外は業務内容）</v>
      </c>
      <c r="Y12" s="232"/>
      <c r="Z12" s="232"/>
      <c r="AA12" s="234"/>
    </row>
    <row r="13" spans="2:29" ht="23.25" thickBot="1">
      <c r="B13" s="182"/>
      <c r="C13" s="185"/>
      <c r="D13" s="30" t="s">
        <v>42</v>
      </c>
      <c r="E13" s="31" t="s">
        <v>43</v>
      </c>
      <c r="F13" s="194"/>
      <c r="G13" s="194"/>
      <c r="H13" s="28" t="s">
        <v>42</v>
      </c>
      <c r="I13" s="61" t="s">
        <v>75</v>
      </c>
      <c r="J13" s="61" t="s">
        <v>76</v>
      </c>
      <c r="K13" s="29" t="s">
        <v>43</v>
      </c>
      <c r="L13" s="28" t="s">
        <v>42</v>
      </c>
      <c r="M13" s="61" t="s">
        <v>75</v>
      </c>
      <c r="N13" s="61" t="s">
        <v>76</v>
      </c>
      <c r="O13" s="29" t="s">
        <v>43</v>
      </c>
      <c r="P13" s="28" t="s">
        <v>42</v>
      </c>
      <c r="Q13" s="61" t="s">
        <v>75</v>
      </c>
      <c r="R13" s="61" t="s">
        <v>76</v>
      </c>
      <c r="S13" s="29" t="s">
        <v>43</v>
      </c>
      <c r="T13" s="28" t="s">
        <v>42</v>
      </c>
      <c r="U13" s="61" t="s">
        <v>75</v>
      </c>
      <c r="V13" s="61" t="s">
        <v>76</v>
      </c>
      <c r="W13" s="29" t="s">
        <v>43</v>
      </c>
      <c r="X13" s="28" t="s">
        <v>42</v>
      </c>
      <c r="Y13" s="61" t="s">
        <v>75</v>
      </c>
      <c r="Z13" s="61" t="s">
        <v>76</v>
      </c>
      <c r="AA13" s="72" t="s">
        <v>43</v>
      </c>
    </row>
    <row r="14" spans="2:29" ht="20.100000000000001" customHeight="1">
      <c r="B14" s="8">
        <f>DATE($B$4,$B$5,1)</f>
        <v>45931</v>
      </c>
      <c r="C14" s="65">
        <f>B14</f>
        <v>45931</v>
      </c>
      <c r="D14" s="16" t="str">
        <f t="shared" ref="D14:D44" si="0">IF(MIN(H14:AA14)=0,"",MIN(H14:AA14))</f>
        <v/>
      </c>
      <c r="E14" s="17" t="str">
        <f t="shared" ref="E14:E44" si="1">IF(MAX(H14:AA14)=0,"",MAX(H14:AA14))</f>
        <v/>
      </c>
      <c r="F14" s="17" t="str">
        <f t="shared" ref="F14:F44" si="2">IFERROR(E14-D14-G14,"")</f>
        <v/>
      </c>
      <c r="G14" s="13" t="str">
        <f t="shared" ref="G14:G44" si="3">IF(K14-H14+O14-L14+S14-P14+W14-T14+AA14-X14=0,"",K14-H14+O14-L14+S14-P14+W14-T14+AA14-X14-(J14-I14+N14-M14+R14-Q14+V14-U14+Z14-Y14))</f>
        <v/>
      </c>
      <c r="H14" s="97"/>
      <c r="I14" s="98"/>
      <c r="J14" s="98"/>
      <c r="K14" s="99"/>
      <c r="L14" s="97"/>
      <c r="M14" s="98"/>
      <c r="N14" s="98"/>
      <c r="O14" s="99"/>
      <c r="P14" s="97"/>
      <c r="Q14" s="98"/>
      <c r="R14" s="98"/>
      <c r="S14" s="99"/>
      <c r="T14" s="97"/>
      <c r="U14" s="98"/>
      <c r="V14" s="98"/>
      <c r="W14" s="99"/>
      <c r="X14" s="97"/>
      <c r="Y14" s="98"/>
      <c r="Z14" s="98"/>
      <c r="AA14" s="106"/>
      <c r="AC14" s="86">
        <f>IF(G14="",0,G14)+IF(QUOTIENT(B14-1,7)*7+1&lt;B14,'9月'!AC43,)</f>
        <v>0</v>
      </c>
    </row>
    <row r="15" spans="2:29" ht="20.100000000000001" customHeight="1">
      <c r="B15" s="9">
        <f>B14+1</f>
        <v>45932</v>
      </c>
      <c r="C15" s="65">
        <f>B15</f>
        <v>45932</v>
      </c>
      <c r="D15" s="16" t="str">
        <f t="shared" si="0"/>
        <v/>
      </c>
      <c r="E15" s="17" t="str">
        <f t="shared" si="1"/>
        <v/>
      </c>
      <c r="F15" s="17" t="str">
        <f t="shared" si="2"/>
        <v/>
      </c>
      <c r="G15" s="13" t="str">
        <f t="shared" si="3"/>
        <v/>
      </c>
      <c r="H15" s="100"/>
      <c r="I15" s="101"/>
      <c r="J15" s="101"/>
      <c r="K15" s="102"/>
      <c r="L15" s="100"/>
      <c r="M15" s="101"/>
      <c r="N15" s="101"/>
      <c r="O15" s="102"/>
      <c r="P15" s="100"/>
      <c r="Q15" s="101"/>
      <c r="R15" s="101"/>
      <c r="S15" s="102"/>
      <c r="T15" s="100"/>
      <c r="U15" s="101"/>
      <c r="V15" s="101"/>
      <c r="W15" s="102"/>
      <c r="X15" s="100"/>
      <c r="Y15" s="98"/>
      <c r="Z15" s="98"/>
      <c r="AA15" s="107"/>
      <c r="AC15" s="86">
        <f t="shared" ref="AC15:AC44" si="4">IF(G15="",0,G15)+IF(QUOTIENT(B15-1,7)*7+1&lt;B15,AC14,)</f>
        <v>0</v>
      </c>
    </row>
    <row r="16" spans="2:29" ht="20.100000000000001" customHeight="1">
      <c r="B16" s="9">
        <f t="shared" ref="B16:B41" si="5">B15+1</f>
        <v>45933</v>
      </c>
      <c r="C16" s="65">
        <f t="shared" ref="C16:C44" si="6">B16</f>
        <v>45933</v>
      </c>
      <c r="D16" s="16" t="str">
        <f t="shared" si="0"/>
        <v/>
      </c>
      <c r="E16" s="17" t="str">
        <f t="shared" si="1"/>
        <v/>
      </c>
      <c r="F16" s="17" t="str">
        <f t="shared" si="2"/>
        <v/>
      </c>
      <c r="G16" s="13" t="str">
        <f t="shared" si="3"/>
        <v/>
      </c>
      <c r="H16" s="100"/>
      <c r="I16" s="101"/>
      <c r="J16" s="101"/>
      <c r="K16" s="102"/>
      <c r="L16" s="100"/>
      <c r="M16" s="101"/>
      <c r="N16" s="101"/>
      <c r="O16" s="102"/>
      <c r="P16" s="100"/>
      <c r="Q16" s="101"/>
      <c r="R16" s="101"/>
      <c r="S16" s="102"/>
      <c r="T16" s="100"/>
      <c r="U16" s="101"/>
      <c r="V16" s="101"/>
      <c r="W16" s="102"/>
      <c r="X16" s="100"/>
      <c r="Y16" s="98"/>
      <c r="Z16" s="98"/>
      <c r="AA16" s="107"/>
      <c r="AC16" s="86">
        <f>IF(G16="",0,G16)+IF(QUOTIENT(B16-1,7)*7+1&lt;B16,AC15,)</f>
        <v>0</v>
      </c>
    </row>
    <row r="17" spans="2:29" ht="20.100000000000001" customHeight="1">
      <c r="B17" s="9">
        <f t="shared" si="5"/>
        <v>45934</v>
      </c>
      <c r="C17" s="65">
        <f t="shared" si="6"/>
        <v>45934</v>
      </c>
      <c r="D17" s="16" t="str">
        <f t="shared" si="0"/>
        <v/>
      </c>
      <c r="E17" s="17" t="str">
        <f t="shared" si="1"/>
        <v/>
      </c>
      <c r="F17" s="17" t="str">
        <f t="shared" si="2"/>
        <v/>
      </c>
      <c r="G17" s="13" t="str">
        <f t="shared" si="3"/>
        <v/>
      </c>
      <c r="H17" s="100"/>
      <c r="I17" s="101"/>
      <c r="J17" s="101"/>
      <c r="K17" s="102"/>
      <c r="L17" s="100"/>
      <c r="M17" s="101"/>
      <c r="N17" s="101"/>
      <c r="O17" s="102"/>
      <c r="P17" s="100"/>
      <c r="Q17" s="101"/>
      <c r="R17" s="101"/>
      <c r="S17" s="102"/>
      <c r="T17" s="100"/>
      <c r="U17" s="101"/>
      <c r="V17" s="101"/>
      <c r="W17" s="102"/>
      <c r="X17" s="100"/>
      <c r="Y17" s="98"/>
      <c r="Z17" s="98"/>
      <c r="AA17" s="107"/>
      <c r="AC17" s="86">
        <f t="shared" si="4"/>
        <v>0</v>
      </c>
    </row>
    <row r="18" spans="2:29" ht="20.100000000000001" customHeight="1">
      <c r="B18" s="9">
        <f t="shared" si="5"/>
        <v>45935</v>
      </c>
      <c r="C18" s="65">
        <f t="shared" si="6"/>
        <v>45935</v>
      </c>
      <c r="D18" s="16" t="str">
        <f t="shared" si="0"/>
        <v/>
      </c>
      <c r="E18" s="17" t="str">
        <f t="shared" si="1"/>
        <v/>
      </c>
      <c r="F18" s="17" t="str">
        <f t="shared" si="2"/>
        <v/>
      </c>
      <c r="G18" s="13" t="str">
        <f t="shared" si="3"/>
        <v/>
      </c>
      <c r="H18" s="100"/>
      <c r="I18" s="101"/>
      <c r="J18" s="101"/>
      <c r="K18" s="102"/>
      <c r="L18" s="100"/>
      <c r="M18" s="101"/>
      <c r="N18" s="101"/>
      <c r="O18" s="102"/>
      <c r="P18" s="100"/>
      <c r="Q18" s="101"/>
      <c r="R18" s="101"/>
      <c r="S18" s="102"/>
      <c r="T18" s="100"/>
      <c r="U18" s="101"/>
      <c r="V18" s="101"/>
      <c r="W18" s="102"/>
      <c r="X18" s="100"/>
      <c r="Y18" s="98"/>
      <c r="Z18" s="98"/>
      <c r="AA18" s="107"/>
      <c r="AC18" s="86">
        <f t="shared" si="4"/>
        <v>0</v>
      </c>
    </row>
    <row r="19" spans="2:29" ht="20.100000000000001" customHeight="1">
      <c r="B19" s="9">
        <f t="shared" si="5"/>
        <v>45936</v>
      </c>
      <c r="C19" s="65">
        <f t="shared" si="6"/>
        <v>45936</v>
      </c>
      <c r="D19" s="16" t="str">
        <f t="shared" si="0"/>
        <v/>
      </c>
      <c r="E19" s="17" t="str">
        <f t="shared" si="1"/>
        <v/>
      </c>
      <c r="F19" s="17" t="str">
        <f t="shared" si="2"/>
        <v/>
      </c>
      <c r="G19" s="13" t="str">
        <f t="shared" si="3"/>
        <v/>
      </c>
      <c r="H19" s="100"/>
      <c r="I19" s="101"/>
      <c r="J19" s="101"/>
      <c r="K19" s="102"/>
      <c r="L19" s="100"/>
      <c r="M19" s="101"/>
      <c r="N19" s="101"/>
      <c r="O19" s="102"/>
      <c r="P19" s="100"/>
      <c r="Q19" s="101"/>
      <c r="R19" s="101"/>
      <c r="S19" s="102"/>
      <c r="T19" s="100"/>
      <c r="U19" s="101"/>
      <c r="V19" s="101"/>
      <c r="W19" s="102"/>
      <c r="X19" s="100"/>
      <c r="Y19" s="98"/>
      <c r="Z19" s="98"/>
      <c r="AA19" s="107"/>
      <c r="AC19" s="86">
        <f t="shared" si="4"/>
        <v>0</v>
      </c>
    </row>
    <row r="20" spans="2:29" ht="20.100000000000001" customHeight="1">
      <c r="B20" s="9">
        <f t="shared" si="5"/>
        <v>45937</v>
      </c>
      <c r="C20" s="65">
        <f t="shared" si="6"/>
        <v>45937</v>
      </c>
      <c r="D20" s="16" t="str">
        <f t="shared" si="0"/>
        <v/>
      </c>
      <c r="E20" s="17" t="str">
        <f t="shared" si="1"/>
        <v/>
      </c>
      <c r="F20" s="17" t="str">
        <f t="shared" si="2"/>
        <v/>
      </c>
      <c r="G20" s="13" t="str">
        <f t="shared" si="3"/>
        <v/>
      </c>
      <c r="H20" s="100"/>
      <c r="I20" s="101"/>
      <c r="J20" s="101"/>
      <c r="K20" s="102"/>
      <c r="L20" s="100"/>
      <c r="M20" s="101"/>
      <c r="N20" s="101"/>
      <c r="O20" s="102"/>
      <c r="P20" s="100"/>
      <c r="Q20" s="101"/>
      <c r="R20" s="101"/>
      <c r="S20" s="102"/>
      <c r="T20" s="100"/>
      <c r="U20" s="101"/>
      <c r="V20" s="101"/>
      <c r="W20" s="102"/>
      <c r="X20" s="100"/>
      <c r="Y20" s="98"/>
      <c r="Z20" s="98"/>
      <c r="AA20" s="107"/>
      <c r="AC20" s="86">
        <f t="shared" si="4"/>
        <v>0</v>
      </c>
    </row>
    <row r="21" spans="2:29" ht="20.100000000000001" customHeight="1">
      <c r="B21" s="9">
        <f t="shared" si="5"/>
        <v>45938</v>
      </c>
      <c r="C21" s="65">
        <f t="shared" si="6"/>
        <v>45938</v>
      </c>
      <c r="D21" s="16" t="str">
        <f t="shared" si="0"/>
        <v/>
      </c>
      <c r="E21" s="17" t="str">
        <f t="shared" si="1"/>
        <v/>
      </c>
      <c r="F21" s="17" t="str">
        <f t="shared" si="2"/>
        <v/>
      </c>
      <c r="G21" s="13" t="str">
        <f t="shared" si="3"/>
        <v/>
      </c>
      <c r="H21" s="100"/>
      <c r="I21" s="101"/>
      <c r="J21" s="101"/>
      <c r="K21" s="102"/>
      <c r="L21" s="100"/>
      <c r="M21" s="101"/>
      <c r="N21" s="101"/>
      <c r="O21" s="102"/>
      <c r="P21" s="100"/>
      <c r="Q21" s="101"/>
      <c r="R21" s="101"/>
      <c r="S21" s="102"/>
      <c r="T21" s="100"/>
      <c r="U21" s="101"/>
      <c r="V21" s="101"/>
      <c r="W21" s="102"/>
      <c r="X21" s="100"/>
      <c r="Y21" s="98"/>
      <c r="Z21" s="98"/>
      <c r="AA21" s="107"/>
      <c r="AC21" s="86">
        <f t="shared" si="4"/>
        <v>0</v>
      </c>
    </row>
    <row r="22" spans="2:29" ht="20.100000000000001" customHeight="1">
      <c r="B22" s="9">
        <f t="shared" si="5"/>
        <v>45939</v>
      </c>
      <c r="C22" s="65">
        <f t="shared" si="6"/>
        <v>45939</v>
      </c>
      <c r="D22" s="16" t="str">
        <f t="shared" si="0"/>
        <v/>
      </c>
      <c r="E22" s="17" t="str">
        <f t="shared" si="1"/>
        <v/>
      </c>
      <c r="F22" s="17" t="str">
        <f t="shared" si="2"/>
        <v/>
      </c>
      <c r="G22" s="13" t="str">
        <f t="shared" si="3"/>
        <v/>
      </c>
      <c r="H22" s="100"/>
      <c r="I22" s="101"/>
      <c r="J22" s="101"/>
      <c r="K22" s="102"/>
      <c r="L22" s="100"/>
      <c r="M22" s="101"/>
      <c r="N22" s="101"/>
      <c r="O22" s="102"/>
      <c r="P22" s="100"/>
      <c r="Q22" s="101"/>
      <c r="R22" s="101"/>
      <c r="S22" s="102"/>
      <c r="T22" s="100"/>
      <c r="U22" s="101"/>
      <c r="V22" s="101"/>
      <c r="W22" s="102"/>
      <c r="X22" s="100"/>
      <c r="Y22" s="98"/>
      <c r="Z22" s="98"/>
      <c r="AA22" s="107"/>
      <c r="AC22" s="86">
        <f t="shared" si="4"/>
        <v>0</v>
      </c>
    </row>
    <row r="23" spans="2:29" ht="20.100000000000001" customHeight="1">
      <c r="B23" s="9">
        <f t="shared" si="5"/>
        <v>45940</v>
      </c>
      <c r="C23" s="65">
        <f t="shared" si="6"/>
        <v>45940</v>
      </c>
      <c r="D23" s="16" t="str">
        <f t="shared" si="0"/>
        <v/>
      </c>
      <c r="E23" s="17" t="str">
        <f t="shared" si="1"/>
        <v/>
      </c>
      <c r="F23" s="17" t="str">
        <f t="shared" si="2"/>
        <v/>
      </c>
      <c r="G23" s="13" t="str">
        <f t="shared" si="3"/>
        <v/>
      </c>
      <c r="H23" s="100"/>
      <c r="I23" s="101"/>
      <c r="J23" s="101"/>
      <c r="K23" s="102"/>
      <c r="L23" s="100"/>
      <c r="M23" s="101"/>
      <c r="N23" s="101"/>
      <c r="O23" s="102"/>
      <c r="P23" s="100"/>
      <c r="Q23" s="101"/>
      <c r="R23" s="101"/>
      <c r="S23" s="102"/>
      <c r="T23" s="100"/>
      <c r="U23" s="101"/>
      <c r="V23" s="101"/>
      <c r="W23" s="102"/>
      <c r="X23" s="100"/>
      <c r="Y23" s="98"/>
      <c r="Z23" s="98"/>
      <c r="AA23" s="107"/>
      <c r="AC23" s="86">
        <f t="shared" si="4"/>
        <v>0</v>
      </c>
    </row>
    <row r="24" spans="2:29" ht="20.100000000000001" customHeight="1">
      <c r="B24" s="9">
        <f t="shared" si="5"/>
        <v>45941</v>
      </c>
      <c r="C24" s="65">
        <f t="shared" si="6"/>
        <v>45941</v>
      </c>
      <c r="D24" s="16" t="str">
        <f t="shared" si="0"/>
        <v/>
      </c>
      <c r="E24" s="17" t="str">
        <f t="shared" si="1"/>
        <v/>
      </c>
      <c r="F24" s="17" t="str">
        <f t="shared" si="2"/>
        <v/>
      </c>
      <c r="G24" s="13" t="str">
        <f t="shared" si="3"/>
        <v/>
      </c>
      <c r="H24" s="100"/>
      <c r="I24" s="101"/>
      <c r="J24" s="101"/>
      <c r="K24" s="102"/>
      <c r="L24" s="100"/>
      <c r="M24" s="101"/>
      <c r="N24" s="101"/>
      <c r="O24" s="102"/>
      <c r="P24" s="100"/>
      <c r="Q24" s="101"/>
      <c r="R24" s="101"/>
      <c r="S24" s="102"/>
      <c r="T24" s="100"/>
      <c r="U24" s="101"/>
      <c r="V24" s="101"/>
      <c r="W24" s="102"/>
      <c r="X24" s="100"/>
      <c r="Y24" s="98"/>
      <c r="Z24" s="98"/>
      <c r="AA24" s="107"/>
      <c r="AC24" s="86">
        <f t="shared" si="4"/>
        <v>0</v>
      </c>
    </row>
    <row r="25" spans="2:29" ht="20.100000000000001" customHeight="1">
      <c r="B25" s="9">
        <f t="shared" si="5"/>
        <v>45942</v>
      </c>
      <c r="C25" s="65">
        <f t="shared" si="6"/>
        <v>45942</v>
      </c>
      <c r="D25" s="16" t="str">
        <f t="shared" si="0"/>
        <v/>
      </c>
      <c r="E25" s="17" t="str">
        <f t="shared" si="1"/>
        <v/>
      </c>
      <c r="F25" s="17" t="str">
        <f t="shared" si="2"/>
        <v/>
      </c>
      <c r="G25" s="13" t="str">
        <f t="shared" si="3"/>
        <v/>
      </c>
      <c r="H25" s="100"/>
      <c r="I25" s="101"/>
      <c r="J25" s="101"/>
      <c r="K25" s="102"/>
      <c r="L25" s="100"/>
      <c r="M25" s="101"/>
      <c r="N25" s="101"/>
      <c r="O25" s="102"/>
      <c r="P25" s="100"/>
      <c r="Q25" s="101"/>
      <c r="R25" s="101"/>
      <c r="S25" s="102"/>
      <c r="T25" s="100"/>
      <c r="U25" s="101"/>
      <c r="V25" s="101"/>
      <c r="W25" s="102"/>
      <c r="X25" s="100"/>
      <c r="Y25" s="98"/>
      <c r="Z25" s="98"/>
      <c r="AA25" s="107"/>
      <c r="AC25" s="86">
        <f t="shared" si="4"/>
        <v>0</v>
      </c>
    </row>
    <row r="26" spans="2:29" ht="20.100000000000001" customHeight="1">
      <c r="B26" s="9">
        <f t="shared" si="5"/>
        <v>45943</v>
      </c>
      <c r="C26" s="65">
        <f t="shared" si="6"/>
        <v>45943</v>
      </c>
      <c r="D26" s="16" t="str">
        <f t="shared" si="0"/>
        <v/>
      </c>
      <c r="E26" s="17" t="str">
        <f t="shared" si="1"/>
        <v/>
      </c>
      <c r="F26" s="17" t="str">
        <f t="shared" si="2"/>
        <v/>
      </c>
      <c r="G26" s="13" t="str">
        <f t="shared" si="3"/>
        <v/>
      </c>
      <c r="H26" s="100"/>
      <c r="I26" s="101"/>
      <c r="J26" s="101"/>
      <c r="K26" s="102"/>
      <c r="L26" s="100"/>
      <c r="M26" s="101"/>
      <c r="N26" s="101"/>
      <c r="O26" s="102"/>
      <c r="P26" s="100"/>
      <c r="Q26" s="101"/>
      <c r="R26" s="101"/>
      <c r="S26" s="102"/>
      <c r="T26" s="100"/>
      <c r="U26" s="101"/>
      <c r="V26" s="101"/>
      <c r="W26" s="102"/>
      <c r="X26" s="100"/>
      <c r="Y26" s="98"/>
      <c r="Z26" s="98"/>
      <c r="AA26" s="107"/>
      <c r="AC26" s="86">
        <f t="shared" si="4"/>
        <v>0</v>
      </c>
    </row>
    <row r="27" spans="2:29" ht="20.100000000000001" customHeight="1">
      <c r="B27" s="9">
        <f t="shared" si="5"/>
        <v>45944</v>
      </c>
      <c r="C27" s="65">
        <f t="shared" si="6"/>
        <v>45944</v>
      </c>
      <c r="D27" s="16" t="str">
        <f t="shared" si="0"/>
        <v/>
      </c>
      <c r="E27" s="17" t="str">
        <f t="shared" si="1"/>
        <v/>
      </c>
      <c r="F27" s="17" t="str">
        <f t="shared" si="2"/>
        <v/>
      </c>
      <c r="G27" s="13" t="str">
        <f t="shared" si="3"/>
        <v/>
      </c>
      <c r="H27" s="100"/>
      <c r="I27" s="101"/>
      <c r="J27" s="101"/>
      <c r="K27" s="102"/>
      <c r="L27" s="100"/>
      <c r="M27" s="101"/>
      <c r="N27" s="101"/>
      <c r="O27" s="102"/>
      <c r="P27" s="100"/>
      <c r="Q27" s="101"/>
      <c r="R27" s="101"/>
      <c r="S27" s="102"/>
      <c r="T27" s="100"/>
      <c r="U27" s="101"/>
      <c r="V27" s="101"/>
      <c r="W27" s="102"/>
      <c r="X27" s="100"/>
      <c r="Y27" s="98"/>
      <c r="Z27" s="98"/>
      <c r="AA27" s="107"/>
      <c r="AC27" s="86">
        <f t="shared" si="4"/>
        <v>0</v>
      </c>
    </row>
    <row r="28" spans="2:29" ht="20.100000000000001" customHeight="1">
      <c r="B28" s="9">
        <f t="shared" si="5"/>
        <v>45945</v>
      </c>
      <c r="C28" s="65">
        <f t="shared" si="6"/>
        <v>45945</v>
      </c>
      <c r="D28" s="16" t="str">
        <f t="shared" si="0"/>
        <v/>
      </c>
      <c r="E28" s="17" t="str">
        <f t="shared" si="1"/>
        <v/>
      </c>
      <c r="F28" s="17" t="str">
        <f t="shared" si="2"/>
        <v/>
      </c>
      <c r="G28" s="13" t="str">
        <f t="shared" si="3"/>
        <v/>
      </c>
      <c r="H28" s="100"/>
      <c r="I28" s="101"/>
      <c r="J28" s="101"/>
      <c r="K28" s="102"/>
      <c r="L28" s="100"/>
      <c r="M28" s="101"/>
      <c r="N28" s="101"/>
      <c r="O28" s="102"/>
      <c r="P28" s="100"/>
      <c r="Q28" s="101"/>
      <c r="R28" s="101"/>
      <c r="S28" s="102"/>
      <c r="T28" s="100"/>
      <c r="U28" s="101"/>
      <c r="V28" s="101"/>
      <c r="W28" s="102"/>
      <c r="X28" s="100"/>
      <c r="Y28" s="98"/>
      <c r="Z28" s="98"/>
      <c r="AA28" s="107"/>
      <c r="AC28" s="86">
        <f t="shared" si="4"/>
        <v>0</v>
      </c>
    </row>
    <row r="29" spans="2:29" ht="20.100000000000001" customHeight="1">
      <c r="B29" s="9">
        <f t="shared" si="5"/>
        <v>45946</v>
      </c>
      <c r="C29" s="65">
        <f t="shared" si="6"/>
        <v>45946</v>
      </c>
      <c r="D29" s="16" t="str">
        <f t="shared" si="0"/>
        <v/>
      </c>
      <c r="E29" s="17" t="str">
        <f t="shared" si="1"/>
        <v/>
      </c>
      <c r="F29" s="17" t="str">
        <f t="shared" si="2"/>
        <v/>
      </c>
      <c r="G29" s="13" t="str">
        <f t="shared" si="3"/>
        <v/>
      </c>
      <c r="H29" s="100"/>
      <c r="I29" s="101"/>
      <c r="J29" s="101"/>
      <c r="K29" s="102"/>
      <c r="L29" s="100"/>
      <c r="M29" s="101"/>
      <c r="N29" s="101"/>
      <c r="O29" s="102"/>
      <c r="P29" s="100"/>
      <c r="Q29" s="101"/>
      <c r="R29" s="101"/>
      <c r="S29" s="102"/>
      <c r="T29" s="100"/>
      <c r="U29" s="101"/>
      <c r="V29" s="101"/>
      <c r="W29" s="102"/>
      <c r="X29" s="100"/>
      <c r="Y29" s="98"/>
      <c r="Z29" s="98"/>
      <c r="AA29" s="107"/>
      <c r="AC29" s="86">
        <f t="shared" si="4"/>
        <v>0</v>
      </c>
    </row>
    <row r="30" spans="2:29" ht="20.100000000000001" customHeight="1">
      <c r="B30" s="9">
        <f t="shared" si="5"/>
        <v>45947</v>
      </c>
      <c r="C30" s="65">
        <f t="shared" si="6"/>
        <v>45947</v>
      </c>
      <c r="D30" s="16" t="str">
        <f t="shared" si="0"/>
        <v/>
      </c>
      <c r="E30" s="17" t="str">
        <f t="shared" si="1"/>
        <v/>
      </c>
      <c r="F30" s="17" t="str">
        <f t="shared" si="2"/>
        <v/>
      </c>
      <c r="G30" s="13" t="str">
        <f t="shared" si="3"/>
        <v/>
      </c>
      <c r="H30" s="100"/>
      <c r="I30" s="101"/>
      <c r="J30" s="101"/>
      <c r="K30" s="102"/>
      <c r="L30" s="100"/>
      <c r="M30" s="101"/>
      <c r="N30" s="101"/>
      <c r="O30" s="102"/>
      <c r="P30" s="100"/>
      <c r="Q30" s="101"/>
      <c r="R30" s="101"/>
      <c r="S30" s="102"/>
      <c r="T30" s="100"/>
      <c r="U30" s="101"/>
      <c r="V30" s="101"/>
      <c r="W30" s="102"/>
      <c r="X30" s="100"/>
      <c r="Y30" s="98"/>
      <c r="Z30" s="98"/>
      <c r="AA30" s="107"/>
      <c r="AC30" s="86">
        <f t="shared" si="4"/>
        <v>0</v>
      </c>
    </row>
    <row r="31" spans="2:29" ht="20.100000000000001" customHeight="1">
      <c r="B31" s="9">
        <f t="shared" si="5"/>
        <v>45948</v>
      </c>
      <c r="C31" s="65">
        <f t="shared" si="6"/>
        <v>45948</v>
      </c>
      <c r="D31" s="16" t="str">
        <f t="shared" si="0"/>
        <v/>
      </c>
      <c r="E31" s="17" t="str">
        <f t="shared" si="1"/>
        <v/>
      </c>
      <c r="F31" s="17" t="str">
        <f t="shared" si="2"/>
        <v/>
      </c>
      <c r="G31" s="13" t="str">
        <f t="shared" si="3"/>
        <v/>
      </c>
      <c r="H31" s="100"/>
      <c r="I31" s="101"/>
      <c r="J31" s="101"/>
      <c r="K31" s="102"/>
      <c r="L31" s="100"/>
      <c r="M31" s="101"/>
      <c r="N31" s="101"/>
      <c r="O31" s="102"/>
      <c r="P31" s="100"/>
      <c r="Q31" s="101"/>
      <c r="R31" s="101"/>
      <c r="S31" s="102"/>
      <c r="T31" s="100"/>
      <c r="U31" s="101"/>
      <c r="V31" s="101"/>
      <c r="W31" s="102"/>
      <c r="X31" s="100"/>
      <c r="Y31" s="98"/>
      <c r="Z31" s="98"/>
      <c r="AA31" s="107"/>
      <c r="AC31" s="86">
        <f t="shared" si="4"/>
        <v>0</v>
      </c>
    </row>
    <row r="32" spans="2:29" ht="20.100000000000001" customHeight="1">
      <c r="B32" s="9">
        <f t="shared" si="5"/>
        <v>45949</v>
      </c>
      <c r="C32" s="65">
        <f t="shared" si="6"/>
        <v>45949</v>
      </c>
      <c r="D32" s="16" t="str">
        <f t="shared" si="0"/>
        <v/>
      </c>
      <c r="E32" s="17" t="str">
        <f t="shared" si="1"/>
        <v/>
      </c>
      <c r="F32" s="17" t="str">
        <f t="shared" si="2"/>
        <v/>
      </c>
      <c r="G32" s="13" t="str">
        <f t="shared" si="3"/>
        <v/>
      </c>
      <c r="H32" s="100"/>
      <c r="I32" s="101"/>
      <c r="J32" s="101"/>
      <c r="K32" s="102"/>
      <c r="L32" s="100"/>
      <c r="M32" s="101"/>
      <c r="N32" s="101"/>
      <c r="O32" s="102"/>
      <c r="P32" s="100"/>
      <c r="Q32" s="101"/>
      <c r="R32" s="101"/>
      <c r="S32" s="102"/>
      <c r="T32" s="100"/>
      <c r="U32" s="101"/>
      <c r="V32" s="101"/>
      <c r="W32" s="102"/>
      <c r="X32" s="100"/>
      <c r="Y32" s="98"/>
      <c r="Z32" s="98"/>
      <c r="AA32" s="107"/>
      <c r="AC32" s="86">
        <f t="shared" si="4"/>
        <v>0</v>
      </c>
    </row>
    <row r="33" spans="1:29" ht="20.100000000000001" customHeight="1">
      <c r="B33" s="9">
        <f t="shared" si="5"/>
        <v>45950</v>
      </c>
      <c r="C33" s="65">
        <f t="shared" si="6"/>
        <v>45950</v>
      </c>
      <c r="D33" s="16" t="str">
        <f t="shared" si="0"/>
        <v/>
      </c>
      <c r="E33" s="17" t="str">
        <f t="shared" si="1"/>
        <v/>
      </c>
      <c r="F33" s="17" t="str">
        <f t="shared" si="2"/>
        <v/>
      </c>
      <c r="G33" s="13" t="str">
        <f t="shared" si="3"/>
        <v/>
      </c>
      <c r="H33" s="100"/>
      <c r="I33" s="101"/>
      <c r="J33" s="101"/>
      <c r="K33" s="102"/>
      <c r="L33" s="100"/>
      <c r="M33" s="101"/>
      <c r="N33" s="101"/>
      <c r="O33" s="102"/>
      <c r="P33" s="100"/>
      <c r="Q33" s="101"/>
      <c r="R33" s="101"/>
      <c r="S33" s="102"/>
      <c r="T33" s="100"/>
      <c r="U33" s="101"/>
      <c r="V33" s="101"/>
      <c r="W33" s="102"/>
      <c r="X33" s="100"/>
      <c r="Y33" s="98"/>
      <c r="Z33" s="98"/>
      <c r="AA33" s="107"/>
      <c r="AC33" s="86">
        <f t="shared" si="4"/>
        <v>0</v>
      </c>
    </row>
    <row r="34" spans="1:29" ht="20.100000000000001" customHeight="1">
      <c r="B34" s="9">
        <f t="shared" si="5"/>
        <v>45951</v>
      </c>
      <c r="C34" s="65">
        <f t="shared" si="6"/>
        <v>45951</v>
      </c>
      <c r="D34" s="16" t="str">
        <f t="shared" si="0"/>
        <v/>
      </c>
      <c r="E34" s="17" t="str">
        <f t="shared" si="1"/>
        <v/>
      </c>
      <c r="F34" s="17" t="str">
        <f t="shared" si="2"/>
        <v/>
      </c>
      <c r="G34" s="13" t="str">
        <f t="shared" si="3"/>
        <v/>
      </c>
      <c r="H34" s="100"/>
      <c r="I34" s="101"/>
      <c r="J34" s="101"/>
      <c r="K34" s="102"/>
      <c r="L34" s="100"/>
      <c r="M34" s="101"/>
      <c r="N34" s="101"/>
      <c r="O34" s="102"/>
      <c r="P34" s="100"/>
      <c r="Q34" s="101"/>
      <c r="R34" s="101"/>
      <c r="S34" s="102"/>
      <c r="T34" s="100"/>
      <c r="U34" s="101"/>
      <c r="V34" s="101"/>
      <c r="W34" s="102"/>
      <c r="X34" s="100"/>
      <c r="Y34" s="98"/>
      <c r="Z34" s="98"/>
      <c r="AA34" s="107"/>
      <c r="AC34" s="86">
        <f t="shared" si="4"/>
        <v>0</v>
      </c>
    </row>
    <row r="35" spans="1:29" ht="20.100000000000001" customHeight="1">
      <c r="B35" s="9">
        <f t="shared" si="5"/>
        <v>45952</v>
      </c>
      <c r="C35" s="65">
        <f t="shared" si="6"/>
        <v>45952</v>
      </c>
      <c r="D35" s="16" t="str">
        <f t="shared" si="0"/>
        <v/>
      </c>
      <c r="E35" s="17" t="str">
        <f t="shared" si="1"/>
        <v/>
      </c>
      <c r="F35" s="17" t="str">
        <f t="shared" si="2"/>
        <v/>
      </c>
      <c r="G35" s="13" t="str">
        <f t="shared" si="3"/>
        <v/>
      </c>
      <c r="H35" s="100"/>
      <c r="I35" s="101"/>
      <c r="J35" s="101"/>
      <c r="K35" s="102"/>
      <c r="L35" s="100"/>
      <c r="M35" s="101"/>
      <c r="N35" s="101"/>
      <c r="O35" s="102"/>
      <c r="P35" s="100"/>
      <c r="Q35" s="101"/>
      <c r="R35" s="101"/>
      <c r="S35" s="102"/>
      <c r="T35" s="100"/>
      <c r="U35" s="101"/>
      <c r="V35" s="101"/>
      <c r="W35" s="102"/>
      <c r="X35" s="100"/>
      <c r="Y35" s="98"/>
      <c r="Z35" s="98"/>
      <c r="AA35" s="107"/>
      <c r="AC35" s="86">
        <f t="shared" si="4"/>
        <v>0</v>
      </c>
    </row>
    <row r="36" spans="1:29" ht="20.100000000000001" customHeight="1">
      <c r="B36" s="9">
        <f t="shared" si="5"/>
        <v>45953</v>
      </c>
      <c r="C36" s="65">
        <f t="shared" si="6"/>
        <v>45953</v>
      </c>
      <c r="D36" s="16" t="str">
        <f t="shared" si="0"/>
        <v/>
      </c>
      <c r="E36" s="17" t="str">
        <f t="shared" si="1"/>
        <v/>
      </c>
      <c r="F36" s="17" t="str">
        <f t="shared" si="2"/>
        <v/>
      </c>
      <c r="G36" s="13" t="str">
        <f t="shared" si="3"/>
        <v/>
      </c>
      <c r="H36" s="100"/>
      <c r="I36" s="101"/>
      <c r="J36" s="101"/>
      <c r="K36" s="102"/>
      <c r="L36" s="100"/>
      <c r="M36" s="101"/>
      <c r="N36" s="101"/>
      <c r="O36" s="102"/>
      <c r="P36" s="100"/>
      <c r="Q36" s="101"/>
      <c r="R36" s="101"/>
      <c r="S36" s="102"/>
      <c r="T36" s="100"/>
      <c r="U36" s="101"/>
      <c r="V36" s="101"/>
      <c r="W36" s="102"/>
      <c r="X36" s="100"/>
      <c r="Y36" s="98"/>
      <c r="Z36" s="98"/>
      <c r="AA36" s="107"/>
      <c r="AC36" s="86">
        <f t="shared" si="4"/>
        <v>0</v>
      </c>
    </row>
    <row r="37" spans="1:29" ht="20.100000000000001" customHeight="1">
      <c r="B37" s="9">
        <f t="shared" si="5"/>
        <v>45954</v>
      </c>
      <c r="C37" s="65">
        <f t="shared" si="6"/>
        <v>45954</v>
      </c>
      <c r="D37" s="16" t="str">
        <f t="shared" si="0"/>
        <v/>
      </c>
      <c r="E37" s="17" t="str">
        <f t="shared" si="1"/>
        <v/>
      </c>
      <c r="F37" s="17" t="str">
        <f t="shared" si="2"/>
        <v/>
      </c>
      <c r="G37" s="13" t="str">
        <f t="shared" si="3"/>
        <v/>
      </c>
      <c r="H37" s="100"/>
      <c r="I37" s="101"/>
      <c r="J37" s="101"/>
      <c r="K37" s="102"/>
      <c r="L37" s="100"/>
      <c r="M37" s="101"/>
      <c r="N37" s="101"/>
      <c r="O37" s="102"/>
      <c r="P37" s="100"/>
      <c r="Q37" s="101"/>
      <c r="R37" s="101"/>
      <c r="S37" s="102"/>
      <c r="T37" s="100"/>
      <c r="U37" s="101"/>
      <c r="V37" s="101"/>
      <c r="W37" s="102"/>
      <c r="X37" s="100"/>
      <c r="Y37" s="98"/>
      <c r="Z37" s="98"/>
      <c r="AA37" s="107"/>
      <c r="AC37" s="86">
        <f t="shared" si="4"/>
        <v>0</v>
      </c>
    </row>
    <row r="38" spans="1:29" ht="20.100000000000001" customHeight="1">
      <c r="B38" s="9">
        <f t="shared" si="5"/>
        <v>45955</v>
      </c>
      <c r="C38" s="65">
        <f t="shared" si="6"/>
        <v>45955</v>
      </c>
      <c r="D38" s="16" t="str">
        <f t="shared" si="0"/>
        <v/>
      </c>
      <c r="E38" s="17" t="str">
        <f t="shared" si="1"/>
        <v/>
      </c>
      <c r="F38" s="17" t="str">
        <f t="shared" si="2"/>
        <v/>
      </c>
      <c r="G38" s="13" t="str">
        <f t="shared" si="3"/>
        <v/>
      </c>
      <c r="H38" s="100"/>
      <c r="I38" s="101"/>
      <c r="J38" s="101"/>
      <c r="K38" s="102"/>
      <c r="L38" s="100"/>
      <c r="M38" s="101"/>
      <c r="N38" s="101"/>
      <c r="O38" s="102"/>
      <c r="P38" s="100"/>
      <c r="Q38" s="101"/>
      <c r="R38" s="101"/>
      <c r="S38" s="102"/>
      <c r="T38" s="100"/>
      <c r="U38" s="101"/>
      <c r="V38" s="101"/>
      <c r="W38" s="102"/>
      <c r="X38" s="100"/>
      <c r="Y38" s="98"/>
      <c r="Z38" s="98"/>
      <c r="AA38" s="107"/>
      <c r="AC38" s="86">
        <f t="shared" si="4"/>
        <v>0</v>
      </c>
    </row>
    <row r="39" spans="1:29" ht="20.100000000000001" customHeight="1">
      <c r="B39" s="9">
        <f t="shared" si="5"/>
        <v>45956</v>
      </c>
      <c r="C39" s="65">
        <f t="shared" si="6"/>
        <v>45956</v>
      </c>
      <c r="D39" s="16" t="str">
        <f t="shared" si="0"/>
        <v/>
      </c>
      <c r="E39" s="17" t="str">
        <f t="shared" si="1"/>
        <v/>
      </c>
      <c r="F39" s="17" t="str">
        <f t="shared" si="2"/>
        <v/>
      </c>
      <c r="G39" s="13" t="str">
        <f t="shared" si="3"/>
        <v/>
      </c>
      <c r="H39" s="100"/>
      <c r="I39" s="101"/>
      <c r="J39" s="101"/>
      <c r="K39" s="102"/>
      <c r="L39" s="100"/>
      <c r="M39" s="101"/>
      <c r="N39" s="101"/>
      <c r="O39" s="102"/>
      <c r="P39" s="100"/>
      <c r="Q39" s="101"/>
      <c r="R39" s="101"/>
      <c r="S39" s="102"/>
      <c r="T39" s="100"/>
      <c r="U39" s="101"/>
      <c r="V39" s="101"/>
      <c r="W39" s="102"/>
      <c r="X39" s="100"/>
      <c r="Y39" s="98"/>
      <c r="Z39" s="98"/>
      <c r="AA39" s="107"/>
      <c r="AC39" s="86">
        <f t="shared" si="4"/>
        <v>0</v>
      </c>
    </row>
    <row r="40" spans="1:29" ht="20.100000000000001" customHeight="1">
      <c r="B40" s="9">
        <f t="shared" si="5"/>
        <v>45957</v>
      </c>
      <c r="C40" s="65">
        <f t="shared" si="6"/>
        <v>45957</v>
      </c>
      <c r="D40" s="16" t="str">
        <f t="shared" si="0"/>
        <v/>
      </c>
      <c r="E40" s="17" t="str">
        <f t="shared" si="1"/>
        <v/>
      </c>
      <c r="F40" s="17" t="str">
        <f t="shared" si="2"/>
        <v/>
      </c>
      <c r="G40" s="13" t="str">
        <f t="shared" si="3"/>
        <v/>
      </c>
      <c r="H40" s="100"/>
      <c r="I40" s="101"/>
      <c r="J40" s="101"/>
      <c r="K40" s="102"/>
      <c r="L40" s="100"/>
      <c r="M40" s="101"/>
      <c r="N40" s="101"/>
      <c r="O40" s="102"/>
      <c r="P40" s="100"/>
      <c r="Q40" s="101"/>
      <c r="R40" s="101"/>
      <c r="S40" s="102"/>
      <c r="T40" s="100"/>
      <c r="U40" s="101"/>
      <c r="V40" s="101"/>
      <c r="W40" s="102"/>
      <c r="X40" s="100"/>
      <c r="Y40" s="98"/>
      <c r="Z40" s="98"/>
      <c r="AA40" s="107"/>
      <c r="AC40" s="86">
        <f t="shared" si="4"/>
        <v>0</v>
      </c>
    </row>
    <row r="41" spans="1:29" ht="20.100000000000001" customHeight="1">
      <c r="B41" s="9">
        <f t="shared" si="5"/>
        <v>45958</v>
      </c>
      <c r="C41" s="65">
        <f t="shared" si="6"/>
        <v>45958</v>
      </c>
      <c r="D41" s="16" t="str">
        <f t="shared" si="0"/>
        <v/>
      </c>
      <c r="E41" s="17" t="str">
        <f t="shared" si="1"/>
        <v/>
      </c>
      <c r="F41" s="17" t="str">
        <f t="shared" si="2"/>
        <v/>
      </c>
      <c r="G41" s="13" t="str">
        <f t="shared" si="3"/>
        <v/>
      </c>
      <c r="H41" s="100"/>
      <c r="I41" s="101"/>
      <c r="J41" s="101"/>
      <c r="K41" s="102"/>
      <c r="L41" s="100"/>
      <c r="M41" s="101"/>
      <c r="N41" s="101"/>
      <c r="O41" s="102"/>
      <c r="P41" s="100"/>
      <c r="Q41" s="101"/>
      <c r="R41" s="101"/>
      <c r="S41" s="102"/>
      <c r="T41" s="100"/>
      <c r="U41" s="101"/>
      <c r="V41" s="101"/>
      <c r="W41" s="102"/>
      <c r="X41" s="100"/>
      <c r="Y41" s="98"/>
      <c r="Z41" s="98"/>
      <c r="AA41" s="107"/>
      <c r="AC41" s="86">
        <f t="shared" si="4"/>
        <v>0</v>
      </c>
    </row>
    <row r="42" spans="1:29" ht="20.100000000000001" customHeight="1">
      <c r="B42" s="9">
        <f>IF(B41="","",IF(DAY(B41+1)=1,"",B41+1))</f>
        <v>45959</v>
      </c>
      <c r="C42" s="66">
        <f t="shared" si="6"/>
        <v>45959</v>
      </c>
      <c r="D42" s="18" t="str">
        <f t="shared" si="0"/>
        <v/>
      </c>
      <c r="E42" s="19" t="str">
        <f t="shared" si="1"/>
        <v/>
      </c>
      <c r="F42" s="19" t="str">
        <f t="shared" si="2"/>
        <v/>
      </c>
      <c r="G42" s="14" t="str">
        <f t="shared" si="3"/>
        <v/>
      </c>
      <c r="H42" s="100"/>
      <c r="I42" s="101"/>
      <c r="J42" s="101"/>
      <c r="K42" s="102"/>
      <c r="L42" s="100"/>
      <c r="M42" s="101"/>
      <c r="N42" s="101"/>
      <c r="O42" s="102"/>
      <c r="P42" s="100"/>
      <c r="Q42" s="101"/>
      <c r="R42" s="101"/>
      <c r="S42" s="102"/>
      <c r="T42" s="100"/>
      <c r="U42" s="101"/>
      <c r="V42" s="101"/>
      <c r="W42" s="102"/>
      <c r="X42" s="100"/>
      <c r="Y42" s="101"/>
      <c r="Z42" s="101"/>
      <c r="AA42" s="108"/>
      <c r="AC42" s="86">
        <f t="shared" si="4"/>
        <v>0</v>
      </c>
    </row>
    <row r="43" spans="1:29" ht="20.100000000000001" customHeight="1">
      <c r="B43" s="9">
        <f t="shared" ref="B43:B44" si="7">IF(B42="","",IF(DAY(B42+1)=1,"",B42+1))</f>
        <v>45960</v>
      </c>
      <c r="C43" s="65">
        <f t="shared" si="6"/>
        <v>45960</v>
      </c>
      <c r="D43" s="18" t="str">
        <f t="shared" si="0"/>
        <v/>
      </c>
      <c r="E43" s="19" t="str">
        <f t="shared" si="1"/>
        <v/>
      </c>
      <c r="F43" s="19" t="str">
        <f t="shared" si="2"/>
        <v/>
      </c>
      <c r="G43" s="14" t="str">
        <f t="shared" si="3"/>
        <v/>
      </c>
      <c r="H43" s="100"/>
      <c r="I43" s="101"/>
      <c r="J43" s="101"/>
      <c r="K43" s="102"/>
      <c r="L43" s="100"/>
      <c r="M43" s="101"/>
      <c r="N43" s="101"/>
      <c r="O43" s="102"/>
      <c r="P43" s="100"/>
      <c r="Q43" s="101"/>
      <c r="R43" s="101"/>
      <c r="S43" s="102"/>
      <c r="T43" s="100"/>
      <c r="U43" s="101"/>
      <c r="V43" s="101"/>
      <c r="W43" s="102"/>
      <c r="X43" s="100"/>
      <c r="Y43" s="101"/>
      <c r="Z43" s="101"/>
      <c r="AA43" s="108"/>
      <c r="AC43" s="86">
        <f t="shared" si="4"/>
        <v>0</v>
      </c>
    </row>
    <row r="44" spans="1:29" ht="20.100000000000001" customHeight="1" thickBot="1">
      <c r="B44" s="10">
        <f t="shared" si="7"/>
        <v>45961</v>
      </c>
      <c r="C44" s="67">
        <f t="shared" si="6"/>
        <v>45961</v>
      </c>
      <c r="D44" s="20" t="str">
        <f t="shared" si="0"/>
        <v/>
      </c>
      <c r="E44" s="21" t="str">
        <f t="shared" si="1"/>
        <v/>
      </c>
      <c r="F44" s="21" t="str">
        <f t="shared" si="2"/>
        <v/>
      </c>
      <c r="G44" s="15" t="str">
        <f t="shared" si="3"/>
        <v/>
      </c>
      <c r="H44" s="103"/>
      <c r="I44" s="104"/>
      <c r="J44" s="104"/>
      <c r="K44" s="105"/>
      <c r="L44" s="103"/>
      <c r="M44" s="104"/>
      <c r="N44" s="104"/>
      <c r="O44" s="105"/>
      <c r="P44" s="103"/>
      <c r="Q44" s="104"/>
      <c r="R44" s="104"/>
      <c r="S44" s="105"/>
      <c r="T44" s="103"/>
      <c r="U44" s="104"/>
      <c r="V44" s="104"/>
      <c r="W44" s="105"/>
      <c r="X44" s="103"/>
      <c r="Y44" s="104"/>
      <c r="Z44" s="104"/>
      <c r="AA44" s="109"/>
      <c r="AC44" s="86">
        <f t="shared" si="4"/>
        <v>0</v>
      </c>
    </row>
    <row r="45" spans="1:29" ht="20.100000000000001" customHeight="1" thickBot="1">
      <c r="A45" s="77"/>
      <c r="B45" s="216" t="s">
        <v>2</v>
      </c>
      <c r="C45" s="217"/>
      <c r="D45" s="217"/>
      <c r="E45" s="217"/>
      <c r="F45" s="218"/>
      <c r="G45" s="78">
        <f t="shared" ref="G45" si="8">SUM(G14:G44)</f>
        <v>0</v>
      </c>
      <c r="H45" s="219">
        <f>SUM(K14:K44)-SUM(H14:H44)-(SUM(J14:J44)-SUM(I14:I44))</f>
        <v>0</v>
      </c>
      <c r="I45" s="220"/>
      <c r="J45" s="220"/>
      <c r="K45" s="221"/>
      <c r="L45" s="219">
        <f>SUM(O14:O44)-SUM(L14:L44)-(SUM(N14:N44)-SUM(M14:M44))</f>
        <v>0</v>
      </c>
      <c r="M45" s="220"/>
      <c r="N45" s="220"/>
      <c r="O45" s="221"/>
      <c r="P45" s="219">
        <f>SUM(S14:S44)-SUM(P14:P44)-(SUM(R14:R44)-SUM(Q14:Q44))</f>
        <v>0</v>
      </c>
      <c r="Q45" s="220"/>
      <c r="R45" s="220"/>
      <c r="S45" s="221"/>
      <c r="T45" s="219">
        <f>SUM(W14:W44)-SUM(T14:T44)-(SUM(V14:V44)-SUM(U14:U44))</f>
        <v>0</v>
      </c>
      <c r="U45" s="220"/>
      <c r="V45" s="220"/>
      <c r="W45" s="221"/>
      <c r="X45" s="219">
        <f>SUM(AA14:AA44)-SUM(X14:X44)-(SUM(Z14:Z44)-SUM(Y14:Y44))</f>
        <v>0</v>
      </c>
      <c r="Y45" s="220"/>
      <c r="Z45" s="220"/>
      <c r="AA45" s="222"/>
    </row>
    <row r="46" spans="1:29" ht="18.75" customHeight="1">
      <c r="B46" s="2"/>
      <c r="C46" s="5"/>
      <c r="D46" s="5"/>
      <c r="E46" s="2"/>
      <c r="F46" s="2"/>
      <c r="G46" s="2"/>
    </row>
    <row r="47" spans="1:29" ht="18.75" customHeight="1">
      <c r="B47" s="2"/>
      <c r="C47" s="5"/>
      <c r="D47" s="5"/>
      <c r="E47" s="2"/>
      <c r="F47" s="2"/>
      <c r="G47" s="2"/>
    </row>
    <row r="48" spans="1:29" ht="18.75" customHeight="1">
      <c r="B48" s="2"/>
      <c r="C48" s="5"/>
      <c r="D48" s="5"/>
      <c r="E48" s="2"/>
      <c r="F48" s="2"/>
      <c r="G48" s="2"/>
    </row>
    <row r="49" spans="3:27" ht="14.25" customHeight="1">
      <c r="C49" s="81" t="s">
        <v>96</v>
      </c>
      <c r="D49" s="82"/>
      <c r="E49" s="82"/>
      <c r="F49" s="82"/>
      <c r="G49" s="82"/>
      <c r="H49" s="82"/>
      <c r="I49" s="82"/>
      <c r="J49" s="82"/>
      <c r="K49" s="82"/>
      <c r="L49" s="82"/>
      <c r="M49" s="82"/>
      <c r="N49" s="82"/>
      <c r="O49" s="82"/>
      <c r="P49" s="82"/>
      <c r="Q49" s="82"/>
      <c r="R49" s="82"/>
      <c r="S49" s="82"/>
      <c r="T49" s="82"/>
      <c r="U49" s="82"/>
      <c r="V49" s="82"/>
      <c r="W49" s="83"/>
      <c r="X49" s="79"/>
      <c r="Z49" s="212" t="s">
        <v>93</v>
      </c>
      <c r="AA49" s="212"/>
    </row>
    <row r="50" spans="3:27">
      <c r="C50" s="84" t="s">
        <v>94</v>
      </c>
      <c r="D50" s="3" t="s">
        <v>99</v>
      </c>
      <c r="X50" s="80"/>
      <c r="Z50" s="212"/>
      <c r="AA50" s="212"/>
    </row>
    <row r="51" spans="3:27">
      <c r="C51" s="85"/>
      <c r="D51" s="3" t="s">
        <v>97</v>
      </c>
      <c r="X51" s="80"/>
      <c r="Z51" s="212"/>
      <c r="AA51" s="212"/>
    </row>
    <row r="52" spans="3:27">
      <c r="C52" s="235" t="s">
        <v>95</v>
      </c>
      <c r="D52" s="235"/>
      <c r="E52" s="235"/>
      <c r="F52" s="235"/>
      <c r="G52" s="235"/>
      <c r="H52" s="235"/>
      <c r="I52" s="235"/>
      <c r="J52" s="235"/>
      <c r="K52" s="235"/>
      <c r="L52" s="235"/>
      <c r="M52" s="235"/>
      <c r="N52" s="235"/>
      <c r="O52" s="235"/>
      <c r="P52" s="235"/>
      <c r="Q52" s="235"/>
      <c r="R52" s="235"/>
      <c r="S52" s="235"/>
      <c r="T52" s="235"/>
      <c r="U52" s="235"/>
      <c r="V52" s="235"/>
      <c r="W52" s="235"/>
      <c r="X52" s="235"/>
      <c r="Z52" s="215"/>
      <c r="AA52" s="215"/>
    </row>
    <row r="53" spans="3:27">
      <c r="C53" s="236"/>
      <c r="D53" s="236"/>
      <c r="E53" s="236"/>
      <c r="F53" s="236"/>
      <c r="G53" s="236"/>
      <c r="H53" s="236"/>
      <c r="I53" s="236"/>
      <c r="J53" s="236"/>
      <c r="K53" s="236"/>
      <c r="L53" s="236"/>
      <c r="M53" s="236"/>
      <c r="N53" s="236"/>
      <c r="O53" s="236"/>
      <c r="P53" s="236"/>
      <c r="Q53" s="236"/>
      <c r="R53" s="236"/>
      <c r="S53" s="236"/>
      <c r="T53" s="236"/>
      <c r="U53" s="236"/>
      <c r="V53" s="236"/>
      <c r="W53" s="236"/>
      <c r="X53" s="236"/>
      <c r="Z53" s="215"/>
      <c r="AA53" s="215"/>
    </row>
    <row r="54" spans="3:27">
      <c r="C54" s="236"/>
      <c r="D54" s="236"/>
      <c r="E54" s="236"/>
      <c r="F54" s="236"/>
      <c r="G54" s="236"/>
      <c r="H54" s="236"/>
      <c r="I54" s="236"/>
      <c r="J54" s="236"/>
      <c r="K54" s="236"/>
      <c r="L54" s="236"/>
      <c r="M54" s="236"/>
      <c r="N54" s="236"/>
      <c r="O54" s="236"/>
      <c r="P54" s="236"/>
      <c r="Q54" s="236"/>
      <c r="R54" s="236"/>
      <c r="S54" s="236"/>
      <c r="T54" s="236"/>
      <c r="U54" s="236"/>
      <c r="V54" s="236"/>
      <c r="W54" s="236"/>
      <c r="X54" s="236"/>
      <c r="Z54" s="215"/>
      <c r="AA54" s="215"/>
    </row>
    <row r="55" spans="3:27">
      <c r="C55" s="236"/>
      <c r="D55" s="236"/>
      <c r="E55" s="236"/>
      <c r="F55" s="236"/>
      <c r="G55" s="236"/>
      <c r="H55" s="236"/>
      <c r="I55" s="236"/>
      <c r="J55" s="236"/>
      <c r="K55" s="236"/>
      <c r="L55" s="236"/>
      <c r="M55" s="236"/>
      <c r="N55" s="236"/>
      <c r="O55" s="236"/>
      <c r="P55" s="236"/>
      <c r="Q55" s="236"/>
      <c r="R55" s="236"/>
      <c r="S55" s="236"/>
      <c r="T55" s="236"/>
      <c r="U55" s="236"/>
      <c r="V55" s="236"/>
      <c r="W55" s="236"/>
      <c r="X55" s="236"/>
      <c r="Z55" s="215"/>
      <c r="AA55" s="215"/>
    </row>
    <row r="56" spans="3:27">
      <c r="C56" s="236"/>
      <c r="D56" s="236"/>
      <c r="E56" s="236"/>
      <c r="F56" s="236"/>
      <c r="G56" s="236"/>
      <c r="H56" s="236"/>
      <c r="I56" s="236"/>
      <c r="J56" s="236"/>
      <c r="K56" s="236"/>
      <c r="L56" s="236"/>
      <c r="M56" s="236"/>
      <c r="N56" s="236"/>
      <c r="O56" s="236"/>
      <c r="P56" s="236"/>
      <c r="Q56" s="236"/>
      <c r="R56" s="236"/>
      <c r="S56" s="236"/>
      <c r="T56" s="236"/>
      <c r="U56" s="236"/>
      <c r="V56" s="236"/>
      <c r="W56" s="236"/>
      <c r="X56" s="236"/>
    </row>
    <row r="57" spans="3:27">
      <c r="C57" s="236"/>
      <c r="D57" s="236"/>
      <c r="E57" s="236"/>
      <c r="F57" s="236"/>
      <c r="G57" s="236"/>
      <c r="H57" s="236"/>
      <c r="I57" s="236"/>
      <c r="J57" s="236"/>
      <c r="K57" s="236"/>
      <c r="L57" s="236"/>
      <c r="M57" s="236"/>
      <c r="N57" s="236"/>
      <c r="O57" s="236"/>
      <c r="P57" s="236"/>
      <c r="Q57" s="236"/>
      <c r="R57" s="236"/>
      <c r="S57" s="236"/>
      <c r="T57" s="236"/>
      <c r="U57" s="236"/>
      <c r="V57" s="236"/>
      <c r="W57" s="236"/>
      <c r="X57" s="236"/>
    </row>
    <row r="58" spans="3:27">
      <c r="C58" s="236"/>
      <c r="D58" s="236"/>
      <c r="E58" s="236"/>
      <c r="F58" s="236"/>
      <c r="G58" s="236"/>
      <c r="H58" s="236"/>
      <c r="I58" s="236"/>
      <c r="J58" s="236"/>
      <c r="K58" s="236"/>
      <c r="L58" s="236"/>
      <c r="M58" s="236"/>
      <c r="N58" s="236"/>
      <c r="O58" s="236"/>
      <c r="P58" s="236"/>
      <c r="Q58" s="236"/>
      <c r="R58" s="236"/>
      <c r="S58" s="236"/>
      <c r="T58" s="236"/>
      <c r="U58" s="236"/>
      <c r="V58" s="236"/>
      <c r="W58" s="236"/>
      <c r="X58" s="236"/>
    </row>
    <row r="59" spans="3:27">
      <c r="C59" s="236"/>
      <c r="D59" s="236"/>
      <c r="E59" s="236"/>
      <c r="F59" s="236"/>
      <c r="G59" s="236"/>
      <c r="H59" s="236"/>
      <c r="I59" s="236"/>
      <c r="J59" s="236"/>
      <c r="K59" s="236"/>
      <c r="L59" s="236"/>
      <c r="M59" s="236"/>
      <c r="N59" s="236"/>
      <c r="O59" s="236"/>
      <c r="P59" s="236"/>
      <c r="Q59" s="236"/>
      <c r="R59" s="236"/>
      <c r="S59" s="236"/>
      <c r="T59" s="236"/>
      <c r="U59" s="236"/>
      <c r="V59" s="236"/>
      <c r="W59" s="236"/>
      <c r="X59" s="236"/>
    </row>
    <row r="60" spans="3:27">
      <c r="C60" s="236"/>
      <c r="D60" s="236"/>
      <c r="E60" s="236"/>
      <c r="F60" s="236"/>
      <c r="G60" s="236"/>
      <c r="H60" s="236"/>
      <c r="I60" s="236"/>
      <c r="J60" s="236"/>
      <c r="K60" s="236"/>
      <c r="L60" s="236"/>
      <c r="M60" s="236"/>
      <c r="N60" s="236"/>
      <c r="O60" s="236"/>
      <c r="P60" s="236"/>
      <c r="Q60" s="236"/>
      <c r="R60" s="236"/>
      <c r="S60" s="236"/>
      <c r="T60" s="236"/>
      <c r="U60" s="236"/>
      <c r="V60" s="236"/>
      <c r="W60" s="236"/>
      <c r="X60" s="236"/>
    </row>
    <row r="61" spans="3:27">
      <c r="C61" s="236"/>
      <c r="D61" s="236"/>
      <c r="E61" s="236"/>
      <c r="F61" s="236"/>
      <c r="G61" s="236"/>
      <c r="H61" s="236"/>
      <c r="I61" s="236"/>
      <c r="J61" s="236"/>
      <c r="K61" s="236"/>
      <c r="L61" s="236"/>
      <c r="M61" s="236"/>
      <c r="N61" s="236"/>
      <c r="O61" s="236"/>
      <c r="P61" s="236"/>
      <c r="Q61" s="236"/>
      <c r="R61" s="236"/>
      <c r="S61" s="236"/>
      <c r="T61" s="236"/>
      <c r="U61" s="236"/>
      <c r="V61" s="236"/>
      <c r="W61" s="236"/>
      <c r="X61" s="236"/>
    </row>
  </sheetData>
  <sheetProtection sheet="1" objects="1" scenarios="1"/>
  <mergeCells count="45">
    <mergeCell ref="Z49:AA51"/>
    <mergeCell ref="C52:X61"/>
    <mergeCell ref="Z52:AA55"/>
    <mergeCell ref="B45:F45"/>
    <mergeCell ref="H45:K45"/>
    <mergeCell ref="L45:O45"/>
    <mergeCell ref="P45:S45"/>
    <mergeCell ref="T45:W45"/>
    <mergeCell ref="P10:S10"/>
    <mergeCell ref="T10:W10"/>
    <mergeCell ref="X10:AA10"/>
    <mergeCell ref="X45:AA45"/>
    <mergeCell ref="H11:K11"/>
    <mergeCell ref="L11:O11"/>
    <mergeCell ref="P11:S11"/>
    <mergeCell ref="T11:W11"/>
    <mergeCell ref="X11:AA11"/>
    <mergeCell ref="H12:K12"/>
    <mergeCell ref="L12:O12"/>
    <mergeCell ref="P12:S12"/>
    <mergeCell ref="T12:W12"/>
    <mergeCell ref="X12:AA12"/>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14:AA44">
    <cfRule type="expression" dxfId="41" priority="5">
      <formula>MATCH($B14,祝日,0)&gt;0</formula>
    </cfRule>
    <cfRule type="expression" dxfId="40" priority="6">
      <formula>WEEKDAY($B14)=1</formula>
    </cfRule>
    <cfRule type="expression" dxfId="39" priority="7">
      <formula>WEEKDAY($B14)=7</formula>
    </cfRule>
  </conditionalFormatting>
  <conditionalFormatting sqref="B42:AA44">
    <cfRule type="expression" dxfId="38" priority="4">
      <formula>$B42=""</formula>
    </cfRule>
  </conditionalFormatting>
  <conditionalFormatting sqref="F14:F44">
    <cfRule type="expression" dxfId="37" priority="3">
      <formula>AND(G14&gt;TIME(6,0,0),F14&lt;TIME(0,45,0),G14&lt;&gt;"")=TRUE</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5433070866141736" footer="0.27559055118110237"/>
  <pageSetup paperSize="9" scale="6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勤務時間表(印刷用)</vt:lpstr>
      <vt:lpstr>記入例</vt:lpstr>
      <vt:lpstr>4月</vt:lpstr>
      <vt:lpstr>5月</vt:lpstr>
      <vt:lpstr>6月</vt:lpstr>
      <vt:lpstr>7月</vt:lpstr>
      <vt:lpstr>8月</vt:lpstr>
      <vt:lpstr>9月</vt:lpstr>
      <vt:lpstr>10月</vt:lpstr>
      <vt:lpstr>11月</vt:lpstr>
      <vt:lpstr>12月</vt:lpstr>
      <vt:lpstr>1月</vt:lpstr>
      <vt:lpstr>2月</vt:lpstr>
      <vt:lpstr>3月</vt:lpstr>
      <vt:lpstr>リスト</vt:lpstr>
      <vt:lpstr>'10月'!Print_Area</vt:lpstr>
      <vt:lpstr>'11月'!Print_Area</vt:lpstr>
      <vt:lpstr>'12月'!Print_Area</vt:lpstr>
      <vt:lpstr>'1月'!Print_Area</vt:lpstr>
      <vt:lpstr>'2月'!Print_Area</vt:lpstr>
      <vt:lpstr>'3月'!Print_Area</vt:lpstr>
      <vt:lpstr>'5月'!Print_Area</vt:lpstr>
      <vt:lpstr>'6月'!Print_Area</vt:lpstr>
      <vt:lpstr>'7月'!Print_Area</vt:lpstr>
      <vt:lpstr>'8月'!Print_Area</vt:lpstr>
      <vt:lpstr>'9月'!Print_Area</vt:lpstr>
      <vt:lpstr>記入例!Print_Area</vt:lpstr>
      <vt:lpstr>'勤務時間表(印刷用)'!Print_Area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鎌田　悟史</cp:lastModifiedBy>
  <cp:lastPrinted>2024-05-15T23:31:49Z</cp:lastPrinted>
  <dcterms:created xsi:type="dcterms:W3CDTF">2006-09-08T05:45:40Z</dcterms:created>
  <dcterms:modified xsi:type="dcterms:W3CDTF">2025-04-02T05:08:49Z</dcterms:modified>
</cp:coreProperties>
</file>