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70" tabRatio="887" firstSheet="3" activeTab="11"/>
  </bookViews>
  <sheets>
    <sheet name="Sheet1" sheetId="1" state="hidden" r:id="rId1"/>
    <sheet name="記入例" sheetId="2" r:id="rId2"/>
    <sheet name="2021.4" sheetId="3" r:id="rId3"/>
    <sheet name="2021.5" sheetId="4" r:id="rId4"/>
    <sheet name="2021.6" sheetId="5" r:id="rId5"/>
    <sheet name="2021.7" sheetId="6" r:id="rId6"/>
    <sheet name="2021.8" sheetId="7" r:id="rId7"/>
    <sheet name="2021.9" sheetId="8" r:id="rId8"/>
    <sheet name="2021.10" sheetId="9" r:id="rId9"/>
    <sheet name="2021.11" sheetId="10" r:id="rId10"/>
    <sheet name="2021.12" sheetId="11" r:id="rId11"/>
    <sheet name="2022.1" sheetId="12" r:id="rId12"/>
    <sheet name="2022.2" sheetId="13" r:id="rId13"/>
    <sheet name="2022.3" sheetId="14" r:id="rId14"/>
  </sheets>
  <definedNames>
    <definedName name="_xlnm.Print_Area" localSheetId="8">'2021.10'!$A$1:$O$33</definedName>
    <definedName name="_xlnm.Print_Area" localSheetId="9">'2021.11'!$A$1:$O$33</definedName>
    <definedName name="_xlnm.Print_Area" localSheetId="10">'2021.12'!$A$1:$O$33</definedName>
    <definedName name="_xlnm.Print_Area" localSheetId="2">'2021.4'!$A$1:$O$33</definedName>
    <definedName name="_xlnm.Print_Area" localSheetId="3">'2021.5'!$A$1:$O$33</definedName>
    <definedName name="_xlnm.Print_Area" localSheetId="4">'2021.6'!$A$1:$O$33</definedName>
    <definedName name="_xlnm.Print_Area" localSheetId="5">'2021.7'!$A$1:$O$33</definedName>
    <definedName name="_xlnm.Print_Area" localSheetId="6">'2021.8'!$A$1:$O$33</definedName>
    <definedName name="_xlnm.Print_Area" localSheetId="7">'2021.9'!$A$1:$O$33</definedName>
    <definedName name="_xlnm.Print_Area" localSheetId="11">'2022.1'!$A$1:$O$33</definedName>
    <definedName name="_xlnm.Print_Area" localSheetId="12">'2022.2'!$A$1:$O$33</definedName>
    <definedName name="_xlnm.Print_Area" localSheetId="13">'2022.3'!$A$1:$O$33</definedName>
    <definedName name="_xlnm.Print_Area" localSheetId="1">'記入例'!$A$1:$O$33</definedName>
  </definedNames>
  <calcPr fullCalcOnLoad="1"/>
</workbook>
</file>

<file path=xl/sharedStrings.xml><?xml version="1.0" encoding="utf-8"?>
<sst xmlns="http://schemas.openxmlformats.org/spreadsheetml/2006/main" count="505" uniqueCount="74">
  <si>
    <t>年（西暦）</t>
  </si>
  <si>
    <t>所　属</t>
  </si>
  <si>
    <t>月</t>
  </si>
  <si>
    <t>職　名</t>
  </si>
  <si>
    <t>日</t>
  </si>
  <si>
    <t>曜日</t>
  </si>
  <si>
    <t>木</t>
  </si>
  <si>
    <t>金</t>
  </si>
  <si>
    <t>土</t>
  </si>
  <si>
    <t>日</t>
  </si>
  <si>
    <t>月</t>
  </si>
  <si>
    <t>火</t>
  </si>
  <si>
    <t>水</t>
  </si>
  <si>
    <t>月</t>
  </si>
  <si>
    <t>出張</t>
  </si>
  <si>
    <t>年休</t>
  </si>
  <si>
    <t>14日出張の
振替</t>
  </si>
  <si>
    <t>研修</t>
  </si>
  <si>
    <t>火</t>
  </si>
  <si>
    <t>勤務日数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</si>
  <si>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</si>
  <si>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</si>
  <si>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</si>
  <si>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</si>
  <si>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</si>
  <si>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</si>
  <si>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</si>
  <si>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</si>
  <si>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</si>
  <si>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</si>
  <si>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</si>
  <si>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</si>
  <si>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所定時間</t>
  </si>
  <si>
    <t>時間外労働</t>
  </si>
  <si>
    <t>労働安全衛生法に基づく労働時間の状況の記録</t>
  </si>
  <si>
    <t>氏　名　</t>
  </si>
  <si>
    <r>
      <t>特記事項
　</t>
    </r>
    <r>
      <rPr>
        <sz val="8"/>
        <rFont val="ＭＳ Ｐ明朝"/>
        <family val="1"/>
      </rPr>
      <t>(※4,5,6）</t>
    </r>
  </si>
  <si>
    <r>
      <t xml:space="preserve">産業医への報告 </t>
    </r>
    <r>
      <rPr>
        <sz val="10"/>
        <rFont val="ＭＳ Ｐ明朝"/>
        <family val="1"/>
      </rPr>
      <t>（※7）</t>
    </r>
  </si>
  <si>
    <r>
      <t xml:space="preserve">職務を遂行し得る時間の合計
</t>
    </r>
    <r>
      <rPr>
        <sz val="10"/>
        <rFont val="ＭＳ Ｐ明朝"/>
        <family val="1"/>
      </rPr>
      <t xml:space="preserve"> （※2）</t>
    </r>
  </si>
  <si>
    <t>※2　始期時刻から終期時刻までの時間が、「職務を遂行し得る時間」欄に自動計算されます。また、職務を遂行し得る時間の1箇月の合計が、「職務を遂行し得る
　　　る時間の合計」欄に自動計算されます。</t>
  </si>
  <si>
    <r>
      <t>※3　職務を遂行し得る時間には、各自の裁量により取得した休憩時間・休息時間等を含んでいます。</t>
    </r>
    <r>
      <rPr>
        <strike/>
        <sz val="9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　　　</t>
    </r>
  </si>
  <si>
    <t>※4　出張及び研修の場合は、出張、研修先に入った時刻を「始期時刻」欄に、出張、研修先から出た時刻を「終期時刻」欄に記入し、「特記事項」欄に出張又は研
　　　修と記入願います。</t>
  </si>
  <si>
    <t>勤務場所から出張先</t>
  </si>
  <si>
    <t>※5　勤務場所に入室してから、出張、研修先に出向く場合は、「始期時刻」欄に勤務場所に入室した時の時刻を、「終期時刻」欄に出張、研修先から出た時刻を記
　　　入願います。また、出張、研修先から戻り、勤務場所に入室した場合は、「始期時刻」欄に出張、研修先に入った時刻を、「終期時刻」欄に勤務場所から退室し
　　　た時刻を記入願います。なお、いずれの場合にも「特記事項」欄にその旨を記入願います。（記入例：出張先から勤務場所　勤務場所から出張先等）</t>
  </si>
  <si>
    <t>※6　振替、有給休暇等の場合は、「特記事項」欄にその旨記入願います。</t>
  </si>
  <si>
    <t>※7　「産業医への報告」欄は、自動判別になっています。「職務を遂行し得る時間の合計」欄の時間数が、産業医に報告する必要がある時間数を超えると、自動的
　　　に「要」となります。</t>
  </si>
  <si>
    <r>
      <t xml:space="preserve">職務を遂行
し得る時間
</t>
    </r>
    <r>
      <rPr>
        <sz val="8"/>
        <rFont val="ＭＳ Ｐ明朝"/>
        <family val="1"/>
      </rPr>
      <t>(※2,3）</t>
    </r>
  </si>
  <si>
    <t>職務を遂行し得る時間の
始期及び終期　　　　　　　　　　　　　　　　　　　</t>
  </si>
  <si>
    <r>
      <t>始期時刻</t>
    </r>
    <r>
      <rPr>
        <sz val="8"/>
        <rFont val="ＭＳ Ｐ明朝"/>
        <family val="1"/>
      </rPr>
      <t>(※1）　</t>
    </r>
  </si>
  <si>
    <r>
      <t>終期時刻</t>
    </r>
    <r>
      <rPr>
        <sz val="8"/>
        <rFont val="ＭＳ Ｐ明朝"/>
        <family val="1"/>
      </rPr>
      <t>(※1）</t>
    </r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</si>
  <si>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</si>
  <si>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</si>
  <si>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</si>
  <si>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</si>
  <si>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</si>
  <si>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</si>
  <si>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</si>
  <si>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</si>
  <si>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</si>
  <si>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</si>
  <si>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元日</t>
  </si>
  <si>
    <t>成人の日</t>
  </si>
  <si>
    <t>建国記念の日</t>
  </si>
  <si>
    <t>天皇誕生日</t>
  </si>
  <si>
    <t>春分の日</t>
  </si>
  <si>
    <t>祝日・休日</t>
  </si>
  <si>
    <t>※1　１日の最初に勤務場所に入室したときの時刻を「始期時刻」欄に、勤務場所に戻る事を前提としないで退室したときの時刻を「終期時刻」欄に記入願います。
　　　在宅勤務された日については、始期時刻=1日の最初に職務を遂行し得る状態になったときの時刻、終期時刻=職務に戻ることを前提としないで職務を遂行し得る
　　　状態から離れた時刻として記入願います。</t>
  </si>
  <si>
    <t>スポーツの日</t>
  </si>
  <si>
    <t>振替休日</t>
  </si>
  <si>
    <t>計画年休日</t>
  </si>
  <si>
    <t>始期時刻</t>
  </si>
  <si>
    <t>終期時刻</t>
  </si>
  <si>
    <t>職務を遂行し得る時間の初期設定時刻</t>
  </si>
  <si>
    <t>↑上記時刻を修正すると、左表の仮時刻が一括修正されます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</si>
</sst>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h:mm;@"/>
    <numFmt numFmtId="178" formatCode="[&lt;=999]000;[&lt;=9999]000\-00;000\-0000"/>
    <numFmt numFmtId="179" formatCode="0_ "/>
    <numFmt numFmtId="180" formatCode="0_);[Red]\(0\)"/>
    <numFmt numFmtId="181" formatCode="[h]:mm"/>
    <numFmt numFmtId="182" formatCode="d"/>
    <numFmt numFmtId="183" formatCode="aaa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b/>
      <sz val="9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dashed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0" fontId="4" fillId="0" borderId="0" xfId="0" applyNumberFormat="1" applyFont="1" applyFill="1" applyBorder="1" applyAlignment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shrinkToFit="1"/>
    </xf>
    <xf numFmtId="181" fontId="10" fillId="0" borderId="23" xfId="0" applyNumberFormat="1" applyFont="1" applyFill="1" applyBorder="1" applyAlignment="1">
      <alignment horizontal="center" vertical="center" shrinkToFit="1"/>
    </xf>
    <xf numFmtId="0" fontId="8" fillId="1" borderId="11" xfId="0" applyFont="1" applyFill="1" applyBorder="1" applyAlignment="1">
      <alignment horizontal="center" vertical="center"/>
    </xf>
    <xf numFmtId="181" fontId="10" fillId="1" borderId="16" xfId="0" applyNumberFormat="1" applyFont="1" applyFill="1" applyBorder="1" applyAlignment="1">
      <alignment horizontal="center" vertical="center" shrinkToFit="1"/>
    </xf>
    <xf numFmtId="181" fontId="10" fillId="1" borderId="23" xfId="0" applyNumberFormat="1" applyFont="1" applyFill="1" applyBorder="1" applyAlignment="1">
      <alignment horizontal="center" vertical="center" shrinkToFit="1"/>
    </xf>
    <xf numFmtId="0" fontId="8" fillId="1" borderId="13" xfId="0" applyFont="1" applyFill="1" applyBorder="1" applyAlignment="1">
      <alignment horizontal="center" vertical="center"/>
    </xf>
    <xf numFmtId="181" fontId="10" fillId="0" borderId="16" xfId="0" applyNumberFormat="1" applyFont="1" applyFill="1" applyBorder="1" applyAlignment="1">
      <alignment horizontal="center" vertical="center"/>
    </xf>
    <xf numFmtId="181" fontId="10" fillId="0" borderId="23" xfId="0" applyNumberFormat="1" applyFont="1" applyFill="1" applyBorder="1" applyAlignment="1">
      <alignment horizontal="center" vertical="center"/>
    </xf>
    <xf numFmtId="181" fontId="10" fillId="1" borderId="16" xfId="0" applyNumberFormat="1" applyFont="1" applyFill="1" applyBorder="1" applyAlignment="1">
      <alignment horizontal="center" vertical="center"/>
    </xf>
    <xf numFmtId="181" fontId="10" fillId="1" borderId="23" xfId="0" applyNumberFormat="1" applyFont="1" applyFill="1" applyBorder="1" applyAlignment="1">
      <alignment horizontal="center" vertical="center"/>
    </xf>
    <xf numFmtId="181" fontId="10" fillId="0" borderId="24" xfId="0" applyNumberFormat="1" applyFont="1" applyFill="1" applyBorder="1" applyAlignment="1">
      <alignment horizontal="center" vertical="center"/>
    </xf>
    <xf numFmtId="181" fontId="10" fillId="0" borderId="25" xfId="0" applyNumberFormat="1" applyFont="1" applyFill="1" applyBorder="1" applyAlignment="1">
      <alignment horizontal="center" vertical="center"/>
    </xf>
    <xf numFmtId="181" fontId="10" fillId="0" borderId="19" xfId="0" applyNumberFormat="1" applyFont="1" applyFill="1" applyBorder="1" applyAlignment="1">
      <alignment horizontal="center" vertical="center" shrinkToFit="1"/>
    </xf>
    <xf numFmtId="181" fontId="10" fillId="0" borderId="13" xfId="0" applyNumberFormat="1" applyFont="1" applyFill="1" applyBorder="1" applyAlignment="1">
      <alignment horizontal="center" vertical="center"/>
    </xf>
    <xf numFmtId="181" fontId="10" fillId="1" borderId="13" xfId="0" applyNumberFormat="1" applyFont="1" applyFill="1" applyBorder="1" applyAlignment="1">
      <alignment horizontal="center" vertical="center"/>
    </xf>
    <xf numFmtId="181" fontId="10" fillId="1" borderId="13" xfId="0" applyNumberFormat="1" applyFont="1" applyFill="1" applyBorder="1" applyAlignment="1">
      <alignment horizontal="center" vertical="center" shrinkToFit="1"/>
    </xf>
    <xf numFmtId="181" fontId="10" fillId="0" borderId="14" xfId="0" applyNumberFormat="1" applyFont="1" applyFill="1" applyBorder="1" applyAlignment="1">
      <alignment horizontal="center" vertical="center"/>
    </xf>
    <xf numFmtId="181" fontId="10" fillId="0" borderId="26" xfId="0" applyNumberFormat="1" applyFont="1" applyFill="1" applyBorder="1" applyAlignment="1">
      <alignment horizontal="center" vertical="center" shrinkToFit="1"/>
    </xf>
    <xf numFmtId="181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81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shrinkToFit="1"/>
    </xf>
    <xf numFmtId="181" fontId="10" fillId="33" borderId="23" xfId="0" applyNumberFormat="1" applyFont="1" applyFill="1" applyBorder="1" applyAlignment="1">
      <alignment horizontal="center" vertical="center" shrinkToFit="1"/>
    </xf>
    <xf numFmtId="181" fontId="10" fillId="33" borderId="16" xfId="0" applyNumberFormat="1" applyFont="1" applyFill="1" applyBorder="1" applyAlignment="1">
      <alignment horizontal="center" vertic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81" fontId="10" fillId="33" borderId="24" xfId="0" applyNumberFormat="1" applyFont="1" applyFill="1" applyBorder="1" applyAlignment="1">
      <alignment horizontal="center" vertical="center" shrinkToFit="1"/>
    </xf>
    <xf numFmtId="181" fontId="10" fillId="33" borderId="25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82" fontId="8" fillId="0" borderId="19" xfId="0" applyNumberFormat="1" applyFont="1" applyFill="1" applyBorder="1" applyAlignment="1">
      <alignment horizontal="center" vertical="center"/>
    </xf>
    <xf numFmtId="182" fontId="8" fillId="0" borderId="13" xfId="0" applyNumberFormat="1" applyFont="1" applyFill="1" applyBorder="1" applyAlignment="1">
      <alignment horizontal="center" vertical="center"/>
    </xf>
    <xf numFmtId="182" fontId="8" fillId="0" borderId="14" xfId="0" applyNumberFormat="1" applyFont="1" applyFill="1" applyBorder="1" applyAlignment="1">
      <alignment horizontal="center" vertical="center"/>
    </xf>
    <xf numFmtId="183" fontId="8" fillId="0" borderId="12" xfId="0" applyNumberFormat="1" applyFont="1" applyFill="1" applyBorder="1" applyAlignment="1">
      <alignment horizontal="center" vertical="center"/>
    </xf>
    <xf numFmtId="183" fontId="8" fillId="0" borderId="11" xfId="0" applyNumberFormat="1" applyFont="1" applyFill="1" applyBorder="1" applyAlignment="1">
      <alignment horizontal="center" vertical="center"/>
    </xf>
    <xf numFmtId="183" fontId="8" fillId="0" borderId="20" xfId="0" applyNumberFormat="1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182" fontId="8" fillId="1" borderId="13" xfId="0" applyNumberFormat="1" applyFont="1" applyFill="1" applyBorder="1" applyAlignment="1">
      <alignment horizontal="center" vertical="center"/>
    </xf>
    <xf numFmtId="183" fontId="8" fillId="1" borderId="11" xfId="0" applyNumberFormat="1" applyFont="1" applyFill="1" applyBorder="1" applyAlignment="1">
      <alignment horizontal="center" vertical="center"/>
    </xf>
    <xf numFmtId="182" fontId="8" fillId="33" borderId="13" xfId="0" applyNumberFormat="1" applyFont="1" applyFill="1" applyBorder="1" applyAlignment="1">
      <alignment horizontal="center" vertical="center"/>
    </xf>
    <xf numFmtId="183" fontId="8" fillId="33" borderId="11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 vertical="center" shrinkToFit="1"/>
    </xf>
    <xf numFmtId="182" fontId="8" fillId="33" borderId="19" xfId="0" applyNumberFormat="1" applyFont="1" applyFill="1" applyBorder="1" applyAlignment="1">
      <alignment horizontal="center" vertical="center"/>
    </xf>
    <xf numFmtId="183" fontId="8" fillId="33" borderId="12" xfId="0" applyNumberFormat="1" applyFont="1" applyFill="1" applyBorder="1" applyAlignment="1">
      <alignment horizontal="center" vertical="center"/>
    </xf>
    <xf numFmtId="181" fontId="10" fillId="33" borderId="26" xfId="0" applyNumberFormat="1" applyFont="1" applyFill="1" applyBorder="1" applyAlignment="1">
      <alignment horizontal="center" vertical="center" shrinkToFit="1"/>
    </xf>
    <xf numFmtId="20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3" fontId="8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82" fontId="8" fillId="33" borderId="14" xfId="0" applyNumberFormat="1" applyFont="1" applyFill="1" applyBorder="1" applyAlignment="1">
      <alignment horizontal="center" vertical="center"/>
    </xf>
    <xf numFmtId="181" fontId="10" fillId="33" borderId="14" xfId="0" applyNumberFormat="1" applyFont="1" applyFill="1" applyBorder="1" applyAlignment="1">
      <alignment horizontal="center" vertical="center"/>
    </xf>
    <xf numFmtId="181" fontId="10" fillId="33" borderId="25" xfId="0" applyNumberFormat="1" applyFont="1" applyFill="1" applyBorder="1" applyAlignment="1">
      <alignment horizontal="center" vertical="center"/>
    </xf>
    <xf numFmtId="183" fontId="8" fillId="33" borderId="10" xfId="0" applyNumberFormat="1" applyFont="1" applyFill="1" applyBorder="1" applyAlignment="1">
      <alignment horizontal="center" vertical="center"/>
    </xf>
    <xf numFmtId="181" fontId="10" fillId="33" borderId="24" xfId="0" applyNumberFormat="1" applyFont="1" applyFill="1" applyBorder="1" applyAlignment="1">
      <alignment horizontal="center" vertical="center"/>
    </xf>
    <xf numFmtId="181" fontId="3" fillId="33" borderId="2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183" fontId="8" fillId="1" borderId="20" xfId="0" applyNumberFormat="1" applyFont="1" applyFill="1" applyBorder="1" applyAlignment="1">
      <alignment horizontal="center" vertical="center"/>
    </xf>
    <xf numFmtId="182" fontId="8" fillId="1" borderId="14" xfId="0" applyNumberFormat="1" applyFont="1" applyFill="1" applyBorder="1" applyAlignment="1">
      <alignment horizontal="center" vertical="center"/>
    </xf>
    <xf numFmtId="183" fontId="8" fillId="1" borderId="10" xfId="0" applyNumberFormat="1" applyFont="1" applyFill="1" applyBorder="1" applyAlignment="1">
      <alignment horizontal="center" vertical="center"/>
    </xf>
    <xf numFmtId="181" fontId="10" fillId="1" borderId="24" xfId="0" applyNumberFormat="1" applyFont="1" applyFill="1" applyBorder="1" applyAlignment="1">
      <alignment horizontal="center" vertical="center"/>
    </xf>
    <xf numFmtId="181" fontId="10" fillId="1" borderId="25" xfId="0" applyNumberFormat="1" applyFont="1" applyFill="1" applyBorder="1" applyAlignment="1">
      <alignment horizontal="center" vertical="center"/>
    </xf>
    <xf numFmtId="182" fontId="8" fillId="1" borderId="19" xfId="0" applyNumberFormat="1" applyFont="1" applyFill="1" applyBorder="1" applyAlignment="1">
      <alignment horizontal="center" vertical="center"/>
    </xf>
    <xf numFmtId="183" fontId="8" fillId="1" borderId="12" xfId="0" applyNumberFormat="1" applyFont="1" applyFill="1" applyBorder="1" applyAlignment="1">
      <alignment horizontal="center" vertical="center"/>
    </xf>
    <xf numFmtId="181" fontId="10" fillId="1" borderId="19" xfId="0" applyNumberFormat="1" applyFont="1" applyFill="1" applyBorder="1" applyAlignment="1">
      <alignment horizontal="center" vertical="center" shrinkToFit="1"/>
    </xf>
    <xf numFmtId="181" fontId="10" fillId="1" borderId="26" xfId="0" applyNumberFormat="1" applyFont="1" applyFill="1" applyBorder="1" applyAlignment="1">
      <alignment horizontal="center" vertical="center" shrinkToFit="1"/>
    </xf>
    <xf numFmtId="181" fontId="10" fillId="1" borderId="14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20" fontId="10" fillId="1" borderId="30" xfId="0" applyNumberFormat="1" applyFont="1" applyFill="1" applyBorder="1" applyAlignment="1">
      <alignment horizontal="center" vertical="center"/>
    </xf>
    <xf numFmtId="20" fontId="10" fillId="1" borderId="31" xfId="0" applyNumberFormat="1" applyFont="1" applyFill="1" applyBorder="1" applyAlignment="1">
      <alignment horizontal="center" vertical="center"/>
    </xf>
    <xf numFmtId="181" fontId="10" fillId="1" borderId="24" xfId="0" applyNumberFormat="1" applyFont="1" applyFill="1" applyBorder="1" applyAlignment="1">
      <alignment horizontal="center" vertical="center" shrinkToFit="1"/>
    </xf>
    <xf numFmtId="181" fontId="10" fillId="1" borderId="25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/>
    </xf>
    <xf numFmtId="0" fontId="59" fillId="0" borderId="0" xfId="0" applyFont="1" applyFill="1" applyAlignment="1">
      <alignment horizontal="distributed" vertical="center" indent="12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20" fontId="10" fillId="1" borderId="33" xfId="0" applyNumberFormat="1" applyFont="1" applyFill="1" applyBorder="1" applyAlignment="1">
      <alignment horizontal="center" vertical="center" shrinkToFit="1"/>
    </xf>
    <xf numFmtId="20" fontId="10" fillId="1" borderId="34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0" fontId="10" fillId="0" borderId="46" xfId="0" applyNumberFormat="1" applyFont="1" applyFill="1" applyBorder="1" applyAlignment="1">
      <alignment horizontal="center" vertical="center" shrinkToFit="1"/>
    </xf>
    <xf numFmtId="20" fontId="10" fillId="0" borderId="47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20" fontId="10" fillId="1" borderId="16" xfId="0" applyNumberFormat="1" applyFont="1" applyFill="1" applyBorder="1" applyAlignment="1">
      <alignment horizontal="center" vertical="center" shrinkToFit="1"/>
    </xf>
    <xf numFmtId="20" fontId="10" fillId="1" borderId="30" xfId="0" applyNumberFormat="1" applyFont="1" applyFill="1" applyBorder="1" applyAlignment="1">
      <alignment horizontal="center" vertical="center" shrinkToFit="1"/>
    </xf>
    <xf numFmtId="0" fontId="10" fillId="1" borderId="16" xfId="0" applyFont="1" applyFill="1" applyBorder="1" applyAlignment="1">
      <alignment horizontal="center" vertical="center"/>
    </xf>
    <xf numFmtId="0" fontId="10" fillId="1" borderId="3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20" fontId="10" fillId="0" borderId="33" xfId="0" applyNumberFormat="1" applyFont="1" applyFill="1" applyBorder="1" applyAlignment="1">
      <alignment horizontal="center" vertical="center"/>
    </xf>
    <xf numFmtId="20" fontId="10" fillId="0" borderId="34" xfId="0" applyNumberFormat="1" applyFont="1" applyFill="1" applyBorder="1" applyAlignment="1">
      <alignment horizontal="center" vertical="center"/>
    </xf>
    <xf numFmtId="20" fontId="10" fillId="0" borderId="48" xfId="0" applyNumberFormat="1" applyFont="1" applyFill="1" applyBorder="1" applyAlignment="1">
      <alignment horizontal="center" vertical="center" shrinkToFit="1"/>
    </xf>
    <xf numFmtId="20" fontId="10" fillId="0" borderId="51" xfId="0" applyNumberFormat="1" applyFont="1" applyFill="1" applyBorder="1" applyAlignment="1">
      <alignment horizontal="center" vertical="center" shrinkToFit="1"/>
    </xf>
    <xf numFmtId="20" fontId="10" fillId="0" borderId="33" xfId="0" applyNumberFormat="1" applyFont="1" applyFill="1" applyBorder="1" applyAlignment="1">
      <alignment horizontal="center" vertical="center" shrinkToFit="1"/>
    </xf>
    <xf numFmtId="20" fontId="10" fillId="0" borderId="34" xfId="0" applyNumberFormat="1" applyFont="1" applyFill="1" applyBorder="1" applyAlignment="1">
      <alignment horizontal="center" vertical="center" shrinkToFit="1"/>
    </xf>
    <xf numFmtId="0" fontId="10" fillId="1" borderId="33" xfId="0" applyFont="1" applyFill="1" applyBorder="1" applyAlignment="1">
      <alignment horizontal="center" vertical="center"/>
    </xf>
    <xf numFmtId="0" fontId="10" fillId="1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20" fontId="10" fillId="0" borderId="31" xfId="0" applyNumberFormat="1" applyFont="1" applyFill="1" applyBorder="1" applyAlignment="1">
      <alignment horizontal="center" vertical="center"/>
    </xf>
    <xf numFmtId="20" fontId="10" fillId="0" borderId="30" xfId="0" applyNumberFormat="1" applyFont="1" applyFill="1" applyBorder="1" applyAlignment="1">
      <alignment horizontal="center" vertical="center"/>
    </xf>
    <xf numFmtId="20" fontId="10" fillId="0" borderId="16" xfId="0" applyNumberFormat="1" applyFont="1" applyFill="1" applyBorder="1" applyAlignment="1">
      <alignment horizontal="center" vertical="center"/>
    </xf>
    <xf numFmtId="20" fontId="10" fillId="0" borderId="16" xfId="0" applyNumberFormat="1" applyFont="1" applyFill="1" applyBorder="1" applyAlignment="1">
      <alignment horizontal="center" vertical="center" shrinkToFit="1"/>
    </xf>
    <xf numFmtId="20" fontId="10" fillId="0" borderId="30" xfId="0" applyNumberFormat="1" applyFont="1" applyFill="1" applyBorder="1" applyAlignment="1">
      <alignment horizontal="center" vertical="center" shrinkToFit="1"/>
    </xf>
    <xf numFmtId="0" fontId="10" fillId="1" borderId="52" xfId="0" applyFont="1" applyFill="1" applyBorder="1" applyAlignment="1">
      <alignment horizontal="center" vertical="center"/>
    </xf>
    <xf numFmtId="20" fontId="10" fillId="1" borderId="16" xfId="0" applyNumberFormat="1" applyFont="1" applyFill="1" applyBorder="1" applyAlignment="1">
      <alignment horizontal="center" vertical="center"/>
    </xf>
    <xf numFmtId="20" fontId="10" fillId="1" borderId="30" xfId="0" applyNumberFormat="1" applyFont="1" applyFill="1" applyBorder="1" applyAlignment="1">
      <alignment horizontal="center" vertical="center"/>
    </xf>
    <xf numFmtId="20" fontId="10" fillId="1" borderId="31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20" fontId="10" fillId="33" borderId="16" xfId="0" applyNumberFormat="1" applyFont="1" applyFill="1" applyBorder="1" applyAlignment="1">
      <alignment horizontal="center" vertical="center" shrinkToFit="1"/>
    </xf>
    <xf numFmtId="20" fontId="10" fillId="33" borderId="30" xfId="0" applyNumberFormat="1" applyFont="1" applyFill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20" fontId="10" fillId="33" borderId="33" xfId="0" applyNumberFormat="1" applyFont="1" applyFill="1" applyBorder="1" applyAlignment="1">
      <alignment horizontal="center" vertical="center" shrinkToFit="1"/>
    </xf>
    <xf numFmtId="20" fontId="10" fillId="33" borderId="34" xfId="0" applyNumberFormat="1" applyFont="1" applyFill="1" applyBorder="1" applyAlignment="1">
      <alignment horizontal="center" vertical="center" shrinkToFit="1"/>
    </xf>
    <xf numFmtId="20" fontId="10" fillId="1" borderId="33" xfId="0" applyNumberFormat="1" applyFont="1" applyFill="1" applyBorder="1" applyAlignment="1">
      <alignment horizontal="center" vertical="center"/>
    </xf>
    <xf numFmtId="20" fontId="10" fillId="1" borderId="34" xfId="0" applyNumberFormat="1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1" borderId="35" xfId="0" applyFont="1" applyFill="1" applyBorder="1" applyAlignment="1">
      <alignment horizontal="center" vertical="center"/>
    </xf>
    <xf numFmtId="0" fontId="10" fillId="1" borderId="3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20" fontId="10" fillId="33" borderId="48" xfId="0" applyNumberFormat="1" applyFont="1" applyFill="1" applyBorder="1" applyAlignment="1">
      <alignment horizontal="center" vertical="center" shrinkToFit="1"/>
    </xf>
    <xf numFmtId="20" fontId="10" fillId="33" borderId="51" xfId="0" applyNumberFormat="1" applyFont="1" applyFill="1" applyBorder="1" applyAlignment="1">
      <alignment horizontal="center" vertical="center" shrinkToFit="1"/>
    </xf>
    <xf numFmtId="20" fontId="10" fillId="33" borderId="31" xfId="0" applyNumberFormat="1" applyFont="1" applyFill="1" applyBorder="1" applyAlignment="1">
      <alignment horizontal="center" vertical="center"/>
    </xf>
    <xf numFmtId="20" fontId="10" fillId="33" borderId="30" xfId="0" applyNumberFormat="1" applyFont="1" applyFill="1" applyBorder="1" applyAlignment="1">
      <alignment horizontal="center" vertical="center"/>
    </xf>
    <xf numFmtId="20" fontId="10" fillId="33" borderId="33" xfId="0" applyNumberFormat="1" applyFont="1" applyFill="1" applyBorder="1" applyAlignment="1">
      <alignment horizontal="center" vertical="center"/>
    </xf>
    <xf numFmtId="20" fontId="10" fillId="33" borderId="34" xfId="0" applyNumberFormat="1" applyFont="1" applyFill="1" applyBorder="1" applyAlignment="1">
      <alignment horizontal="center" vertical="center"/>
    </xf>
    <xf numFmtId="0" fontId="10" fillId="1" borderId="31" xfId="0" applyFont="1" applyFill="1" applyBorder="1" applyAlignment="1">
      <alignment horizontal="center" vertical="center"/>
    </xf>
    <xf numFmtId="20" fontId="10" fillId="0" borderId="31" xfId="0" applyNumberFormat="1" applyFont="1" applyFill="1" applyBorder="1" applyAlignment="1">
      <alignment horizontal="center" vertical="center" shrinkToFit="1"/>
    </xf>
    <xf numFmtId="20" fontId="10" fillId="33" borderId="16" xfId="0" applyNumberFormat="1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20" fontId="10" fillId="33" borderId="31" xfId="0" applyNumberFormat="1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1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20" fontId="10" fillId="33" borderId="53" xfId="0" applyNumberFormat="1" applyFont="1" applyFill="1" applyBorder="1" applyAlignment="1">
      <alignment horizontal="center" vertical="center" shrinkToFit="1"/>
    </xf>
    <xf numFmtId="0" fontId="10" fillId="1" borderId="54" xfId="0" applyFont="1" applyFill="1" applyBorder="1" applyAlignment="1">
      <alignment horizontal="center" vertical="center"/>
    </xf>
    <xf numFmtId="0" fontId="10" fillId="1" borderId="55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20" fontId="10" fillId="1" borderId="31" xfId="0" applyNumberFormat="1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/>
    </xf>
    <xf numFmtId="20" fontId="10" fillId="1" borderId="53" xfId="0" applyNumberFormat="1" applyFont="1" applyFill="1" applyBorder="1" applyAlignment="1">
      <alignment horizontal="center" vertical="center" shrinkToFit="1"/>
    </xf>
    <xf numFmtId="20" fontId="10" fillId="1" borderId="51" xfId="0" applyNumberFormat="1" applyFont="1" applyFill="1" applyBorder="1" applyAlignment="1">
      <alignment horizontal="center" vertical="center" shrinkToFit="1"/>
    </xf>
    <xf numFmtId="0" fontId="10" fillId="33" borderId="31" xfId="0" applyFont="1" applyFill="1" applyBorder="1" applyAlignment="1">
      <alignment horizontal="center" vertical="center"/>
    </xf>
    <xf numFmtId="0" fontId="10" fillId="1" borderId="38" xfId="0" applyFont="1" applyFill="1" applyBorder="1" applyAlignment="1">
      <alignment horizontal="center" vertical="center"/>
    </xf>
    <xf numFmtId="20" fontId="10" fillId="1" borderId="29" xfId="0" applyNumberFormat="1" applyFont="1" applyFill="1" applyBorder="1" applyAlignment="1">
      <alignment horizontal="center" vertical="center"/>
    </xf>
    <xf numFmtId="20" fontId="10" fillId="1" borderId="5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66675</xdr:colOff>
      <xdr:row>8</xdr:row>
      <xdr:rowOff>190500</xdr:rowOff>
    </xdr:from>
    <xdr:to>
      <xdr:col>19</xdr:col>
      <xdr:colOff>666750</xdr:colOff>
      <xdr:row>11</xdr:row>
      <xdr:rowOff>276225</xdr:rowOff>
    </xdr:to>
    <xdr:sp>
      <xdr:nvSpPr>
        <xdr:cNvPr id="116" name="四角形吹き出し 1"/>
        <xdr:cNvSpPr>
          <a:spLocks/>
        </xdr:cNvSpPr>
      </xdr:nvSpPr>
      <xdr:spPr>
        <a:xfrm>
          <a:off x="9544050" y="3133725"/>
          <a:ext cx="2657475" cy="1228725"/>
        </a:xfrm>
        <a:prstGeom prst="wedgeRectCallout">
          <a:avLst>
            <a:gd name="adj1" fmla="val -33277"/>
            <a:gd name="adj2" fmla="val -639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始期時刻と終期時刻を（例えば</a:t>
          </a:r>
          <a:r>
            <a:rPr lang="en-US" cap="none" sz="1100" b="0" i="0" u="none" baseline="0">
              <a:solidFill>
                <a:srgbClr val="FFFFFF"/>
              </a:solidFill>
            </a:rPr>
            <a:t>9:00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FFFFFF"/>
              </a:solidFill>
            </a:rPr>
            <a:t>19:00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に）一括して修正できるようにしてほしい、という要望があったため、初期設定時刻欄を印刷範囲外に設置しました。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2021.4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152400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91550" y="1123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59155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152400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82917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152400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1435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152400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6019800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152400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743825" y="804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7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2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2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2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1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2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3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4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35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36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37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39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0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1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2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3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44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5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46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47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48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0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1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3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4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5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56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57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58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59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0" name="Text Box 2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1" name="Text Box 2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2" name="Text Box 2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161925</xdr:rowOff>
    </xdr:from>
    <xdr:ext cx="76200" cy="209550"/>
    <xdr:sp fLocksText="0">
      <xdr:nvSpPr>
        <xdr:cNvPr id="63" name="Text Box 1"/>
        <xdr:cNvSpPr txBox="1">
          <a:spLocks noChangeArrowheads="1"/>
        </xdr:cNvSpPr>
      </xdr:nvSpPr>
      <xdr:spPr>
        <a:xfrm>
          <a:off x="8591550" y="1133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6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6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6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6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7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7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7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7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7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85" name="Text Box 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87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88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89" name="Text Box 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0" name="Text Box 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1" name="Text Box 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2" name="Text Box 1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3" name="Text Box 1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4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95" name="Text Box 13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96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97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98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99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161925</xdr:rowOff>
    </xdr:from>
    <xdr:ext cx="76200" cy="209550"/>
    <xdr:sp fLocksText="0">
      <xdr:nvSpPr>
        <xdr:cNvPr id="100" name="Text Box 18"/>
        <xdr:cNvSpPr txBox="1">
          <a:spLocks noChangeArrowheads="1"/>
        </xdr:cNvSpPr>
      </xdr:nvSpPr>
      <xdr:spPr>
        <a:xfrm>
          <a:off x="482917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1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2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3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4" name="Text Box 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06" name="Text Box 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07" name="Text Box 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08" name="Text Box 12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09" name="Text Box 14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0" name="Text Box 15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1" name="Text Box 16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161925</xdr:rowOff>
    </xdr:from>
    <xdr:ext cx="76200" cy="209550"/>
    <xdr:sp fLocksText="0">
      <xdr:nvSpPr>
        <xdr:cNvPr id="112" name="Text Box 17"/>
        <xdr:cNvSpPr txBox="1">
          <a:spLocks noChangeArrowheads="1"/>
        </xdr:cNvSpPr>
      </xdr:nvSpPr>
      <xdr:spPr>
        <a:xfrm>
          <a:off x="859155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161925</xdr:rowOff>
    </xdr:from>
    <xdr:ext cx="76200" cy="209550"/>
    <xdr:sp fLocksText="0">
      <xdr:nvSpPr>
        <xdr:cNvPr id="113" name="Text Box 19"/>
        <xdr:cNvSpPr txBox="1">
          <a:spLocks noChangeArrowheads="1"/>
        </xdr:cNvSpPr>
      </xdr:nvSpPr>
      <xdr:spPr>
        <a:xfrm>
          <a:off x="51435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161925</xdr:rowOff>
    </xdr:from>
    <xdr:ext cx="76200" cy="209550"/>
    <xdr:sp fLocksText="0">
      <xdr:nvSpPr>
        <xdr:cNvPr id="114" name="Text Box 20"/>
        <xdr:cNvSpPr txBox="1">
          <a:spLocks noChangeArrowheads="1"/>
        </xdr:cNvSpPr>
      </xdr:nvSpPr>
      <xdr:spPr>
        <a:xfrm>
          <a:off x="6019800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161925</xdr:rowOff>
    </xdr:from>
    <xdr:ext cx="76200" cy="209550"/>
    <xdr:sp fLocksText="0">
      <xdr:nvSpPr>
        <xdr:cNvPr id="115" name="Text Box 21"/>
        <xdr:cNvSpPr txBox="1">
          <a:spLocks noChangeArrowheads="1"/>
        </xdr:cNvSpPr>
      </xdr:nvSpPr>
      <xdr:spPr>
        <a:xfrm>
          <a:off x="7743825" y="805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"/>
  <sheetViews>
    <sheetView zoomScalePageLayoutView="0" workbookViewId="0" topLeftCell="A1">
      <pane xSplit="7" topLeftCell="M1" activePane="topRight" state="frozen"/>
      <selection pane="topLeft" activeCell="A1" sqref="A1"/>
      <selection pane="topRight" activeCell="V11" sqref="V11"/>
    </sheetView>
  </sheetViews>
  <sheetFormatPr defaultColWidth="9.00390625" defaultRowHeight="13.5"/>
  <cols>
    <col min="1" max="1" width="11.875" style="0" customWidth="1"/>
    <col min="3" max="3" width="10.50390625" style="0" bestFit="1" customWidth="1"/>
    <col min="5" max="5" width="11.625" style="0" bestFit="1" customWidth="1"/>
    <col min="7" max="7" width="9.00390625" style="0" customWidth="1"/>
    <col min="8" max="8" width="10.50390625" style="0" bestFit="1" customWidth="1"/>
    <col min="9" max="9" width="5.25390625" style="0" bestFit="1" customWidth="1"/>
    <col min="10" max="10" width="10.50390625" style="0" bestFit="1" customWidth="1"/>
    <col min="11" max="11" width="5.25390625" style="0" bestFit="1" customWidth="1"/>
    <col min="12" max="12" width="10.50390625" style="0" bestFit="1" customWidth="1"/>
    <col min="13" max="13" width="5.25390625" style="0" bestFit="1" customWidth="1"/>
    <col min="14" max="14" width="10.50390625" style="0" bestFit="1" customWidth="1"/>
    <col min="15" max="15" width="5.25390625" style="0" bestFit="1" customWidth="1"/>
    <col min="16" max="16" width="10.50390625" style="0" bestFit="1" customWidth="1"/>
    <col min="17" max="17" width="5.25390625" style="0" bestFit="1" customWidth="1"/>
    <col min="18" max="18" width="10.50390625" style="0" bestFit="1" customWidth="1"/>
    <col min="19" max="19" width="5.25390625" style="0" bestFit="1" customWidth="1"/>
    <col min="20" max="20" width="10.50390625" style="0" bestFit="1" customWidth="1"/>
    <col min="21" max="21" width="5.25390625" style="0" bestFit="1" customWidth="1"/>
    <col min="22" max="22" width="10.50390625" style="0" bestFit="1" customWidth="1"/>
    <col min="23" max="23" width="5.25390625" style="0" bestFit="1" customWidth="1"/>
    <col min="24" max="24" width="10.50390625" style="0" bestFit="1" customWidth="1"/>
    <col min="25" max="25" width="5.25390625" style="0" bestFit="1" customWidth="1"/>
    <col min="26" max="26" width="10.50390625" style="0" bestFit="1" customWidth="1"/>
    <col min="27" max="27" width="5.25390625" style="0" bestFit="1" customWidth="1"/>
    <col min="28" max="28" width="10.50390625" style="0" bestFit="1" customWidth="1"/>
    <col min="29" max="29" width="5.25390625" style="0" bestFit="1" customWidth="1"/>
    <col min="30" max="30" width="10.50390625" style="0" bestFit="1" customWidth="1"/>
    <col min="31" max="31" width="5.25390625" style="0" bestFit="1" customWidth="1"/>
    <col min="32" max="32" width="11.625" style="0" bestFit="1" customWidth="1"/>
    <col min="33" max="33" width="5.25390625" style="0" bestFit="1" customWidth="1"/>
    <col min="34" max="34" width="11.625" style="0" bestFit="1" customWidth="1"/>
    <col min="35" max="35" width="5.25390625" style="0" bestFit="1" customWidth="1"/>
    <col min="36" max="36" width="11.625" style="0" bestFit="1" customWidth="1"/>
    <col min="37" max="37" width="5.25390625" style="0" bestFit="1" customWidth="1"/>
    <col min="38" max="38" width="11.625" style="0" bestFit="1" customWidth="1"/>
    <col min="39" max="39" width="5.25390625" style="0" bestFit="1" customWidth="1"/>
    <col min="40" max="40" width="11.625" style="0" bestFit="1" customWidth="1"/>
    <col min="41" max="41" width="5.25390625" style="0" bestFit="1" customWidth="1"/>
    <col min="42" max="42" width="11.625" style="0" bestFit="1" customWidth="1"/>
    <col min="43" max="43" width="5.25390625" style="0" bestFit="1" customWidth="1"/>
    <col min="44" max="44" width="10.50390625" style="0" bestFit="1" customWidth="1"/>
    <col min="45" max="45" width="5.25390625" style="0" bestFit="1" customWidth="1"/>
    <col min="46" max="46" width="10.50390625" style="0" bestFit="1" customWidth="1"/>
    <col min="47" max="47" width="5.25390625" style="0" bestFit="1" customWidth="1"/>
    <col min="48" max="48" width="10.50390625" style="0" bestFit="1" customWidth="1"/>
    <col min="49" max="49" width="5.25390625" style="0" bestFit="1" customWidth="1"/>
    <col min="50" max="50" width="10.50390625" style="0" bestFit="1" customWidth="1"/>
    <col min="51" max="51" width="5.25390625" style="0" bestFit="1" customWidth="1"/>
    <col min="52" max="52" width="10.50390625" style="0" bestFit="1" customWidth="1"/>
    <col min="53" max="53" width="5.25390625" style="0" bestFit="1" customWidth="1"/>
    <col min="54" max="54" width="10.50390625" style="0" bestFit="1" customWidth="1"/>
    <col min="55" max="55" width="5.25390625" style="0" bestFit="1" customWidth="1"/>
  </cols>
  <sheetData>
    <row r="1" spans="1:56" ht="13.5">
      <c r="A1" t="s">
        <v>32</v>
      </c>
      <c r="B1" s="114" t="s">
        <v>19</v>
      </c>
      <c r="C1" s="114"/>
      <c r="E1" s="67" t="s">
        <v>65</v>
      </c>
      <c r="H1" s="67">
        <v>44287</v>
      </c>
      <c r="I1">
        <f>IF(H1="","",IF(OR(WEEKDAY(H1)=1,WEEKDAY(H1)=7,COUNTIF($E:$E,H1)=1),"休日",""))</f>
      </c>
      <c r="J1" s="67">
        <f>H16+1</f>
        <v>44303</v>
      </c>
      <c r="K1" t="str">
        <f>IF(J1="","",IF(OR(WEEKDAY(J1)=1,WEEKDAY(J1)=7,COUNTIF($E:$E,J1)=1),"休日",""))</f>
        <v>休日</v>
      </c>
      <c r="L1" s="67">
        <f>MAX(J:J)+1</f>
        <v>44317</v>
      </c>
      <c r="M1" t="str">
        <f>IF(L1="","",IF(OR(WEEKDAY(L1)=1,WEEKDAY(L1)=7,COUNTIF($E:$E,L1)=1),"休日",""))</f>
        <v>休日</v>
      </c>
      <c r="N1" s="67">
        <f>L16+1</f>
        <v>44333</v>
      </c>
      <c r="O1">
        <f>IF(N1="","",IF(OR(WEEKDAY(N1)=1,WEEKDAY(N1)=7,COUNTIF($E:$E,N1)=1),"休日",""))</f>
      </c>
      <c r="P1" s="67">
        <f>MAX(N:N)+1</f>
        <v>44348</v>
      </c>
      <c r="Q1">
        <f>IF(P1="","",IF(OR(WEEKDAY(P1)=1,WEEKDAY(P1)=7,COUNTIF($E:$E,P1)=1),"休日",""))</f>
      </c>
      <c r="R1" s="67">
        <f>P16+1</f>
        <v>44364</v>
      </c>
      <c r="S1">
        <f>IF(R1="","",IF(OR(WEEKDAY(R1)=1,WEEKDAY(R1)=7,COUNTIF($E:$E,R1)=1),"休日",""))</f>
      </c>
      <c r="T1" s="67">
        <f>MAX(R:R)+1</f>
        <v>44378</v>
      </c>
      <c r="U1">
        <f>IF(T1="","",IF(OR(WEEKDAY(T1)=1,WEEKDAY(T1)=7,COUNTIF($E:$E,T1)=1),"休日",""))</f>
      </c>
      <c r="V1" s="67">
        <f>T16+1</f>
        <v>44394</v>
      </c>
      <c r="W1" t="str">
        <f>IF(V1="","",IF(OR(WEEKDAY(V1)=1,WEEKDAY(V1)=7,COUNTIF($E:$E,V1)=1),"休日",""))</f>
        <v>休日</v>
      </c>
      <c r="X1" s="67">
        <f>MAX(V:V)+1</f>
        <v>44409</v>
      </c>
      <c r="Y1" t="str">
        <f>IF(X1="","",IF(OR(WEEKDAY(X1)=1,WEEKDAY(X1)=7,COUNTIF($E:$E,X1)=1),"休日",""))</f>
        <v>休日</v>
      </c>
      <c r="Z1" s="67">
        <f>X16+1</f>
        <v>44425</v>
      </c>
      <c r="AA1">
        <f>IF(Z1="","",IF(OR(WEEKDAY(Z1)=1,WEEKDAY(Z1)=7,COUNTIF($E:$E,Z1)=1),"休日",""))</f>
      </c>
      <c r="AB1" s="67">
        <f>MAX(Z:Z)+1</f>
        <v>44440</v>
      </c>
      <c r="AC1">
        <f>IF(AB1="","",IF(OR(WEEKDAY(AB1)=1,WEEKDAY(AB1)=7,COUNTIF($E:$E,AB1)=1),"休日",""))</f>
      </c>
      <c r="AD1" s="67">
        <f>AB16+1</f>
        <v>44456</v>
      </c>
      <c r="AE1">
        <f>IF(AD1="","",IF(OR(WEEKDAY(AD1)=1,WEEKDAY(AD1)=7,COUNTIF($E:$E,AD1)=1),"休日",""))</f>
      </c>
      <c r="AF1" s="67">
        <f>MAX(AD:AD)+1</f>
        <v>44470</v>
      </c>
      <c r="AG1">
        <f>IF(AF1="","",IF(OR(WEEKDAY(AF1)=1,WEEKDAY(AF1)=7,COUNTIF($E:$E,AF1)=1),"休日",""))</f>
      </c>
      <c r="AH1" s="67">
        <f>AF16+1</f>
        <v>44486</v>
      </c>
      <c r="AI1" t="str">
        <f>IF(AH1="","",IF(OR(WEEKDAY(AH1)=1,WEEKDAY(AH1)=7,COUNTIF($E:$E,AH1)=1),"休日",""))</f>
        <v>休日</v>
      </c>
      <c r="AJ1" s="67">
        <f>MAX(AH:AH)+1</f>
        <v>44501</v>
      </c>
      <c r="AK1">
        <f>IF(AJ1="","",IF(OR(WEEKDAY(AJ1)=1,WEEKDAY(AJ1)=7,COUNTIF($E:$E,AJ1)=1),"休日",""))</f>
      </c>
      <c r="AL1" s="67">
        <f>AJ16+1</f>
        <v>44517</v>
      </c>
      <c r="AM1">
        <f>IF(AL1="","",IF(OR(WEEKDAY(AL1)=1,WEEKDAY(AL1)=7,COUNTIF($E:$E,AL1)=1),"休日",""))</f>
      </c>
      <c r="AN1" s="67">
        <f>MAX(AL:AL)+1</f>
        <v>44531</v>
      </c>
      <c r="AO1">
        <f>IF(AN1="","",IF(OR(WEEKDAY(AN1)=1,WEEKDAY(AN1)=7,COUNTIF($E:$E,AN1)=1),"休日",""))</f>
      </c>
      <c r="AP1" s="67">
        <f>AN16+1</f>
        <v>44547</v>
      </c>
      <c r="AQ1">
        <f>IF(AP1="","",IF(OR(WEEKDAY(AP1)=1,WEEKDAY(AP1)=7,COUNTIF($E:$E,AP1)=1),"休日",""))</f>
      </c>
      <c r="AR1" s="67">
        <f>MAX(AP:AP)+1</f>
        <v>44562</v>
      </c>
      <c r="AS1" t="str">
        <f>IF(AR1="","",IF(OR(WEEKDAY(AR1)=1,WEEKDAY(AR1)=7,COUNTIF($E:$E,AR1)=1),"休日",""))</f>
        <v>休日</v>
      </c>
      <c r="AT1" s="67">
        <f>AR16+1</f>
        <v>44578</v>
      </c>
      <c r="AU1">
        <f>IF(AT1="","",IF(OR(WEEKDAY(AT1)=1,WEEKDAY(AT1)=7,COUNTIF($E:$E,AT1)=1),"休日",""))</f>
      </c>
      <c r="AV1" s="67">
        <f>MAX(AT:AT)+1</f>
        <v>44593</v>
      </c>
      <c r="AW1">
        <f>IF(AV1="","",IF(OR(WEEKDAY(AV1)=1,WEEKDAY(AV1)=7,COUNTIF($E:$E,AV1)=1),"休日",""))</f>
      </c>
      <c r="AX1" s="67">
        <f>AV16+1</f>
        <v>44609</v>
      </c>
      <c r="AY1">
        <f>IF(AX1="","",IF(OR(WEEKDAY(AX1)=1,WEEKDAY(AX1)=7,COUNTIF($E:$E,AX1)=1),"休日",""))</f>
      </c>
      <c r="AZ1" s="67">
        <f>MAX(AX:AX)+1</f>
        <v>44621</v>
      </c>
      <c r="BA1">
        <f>IF(AZ1="","",IF(OR(WEEKDAY(AZ1)=1,WEEKDAY(AZ1)=7,COUNTIF($E:$E,AZ1)=1),"休日",""))</f>
      </c>
      <c r="BB1" s="67">
        <f>AZ16+1</f>
        <v>44637</v>
      </c>
      <c r="BC1">
        <f>IF(BB1="","",IF(OR(WEEKDAY(BB1)=1,WEEKDAY(BB1)=7,COUNTIF($E:$E,BB1)=1),"休日",""))</f>
      </c>
      <c r="BD1" s="67">
        <f>MAX(BB:BB)+1</f>
        <v>44652</v>
      </c>
    </row>
    <row r="2" spans="1:55" ht="13.5">
      <c r="A2" s="54">
        <v>0.375</v>
      </c>
      <c r="B2" t="s">
        <v>20</v>
      </c>
      <c r="C2" s="68">
        <f>DATEDIF(H1,L1,"d")-COUNTIF(I1:K16,"休日")</f>
        <v>21</v>
      </c>
      <c r="D2" s="53"/>
      <c r="E2" s="67">
        <v>44315</v>
      </c>
      <c r="F2" t="s">
        <v>50</v>
      </c>
      <c r="H2" s="67">
        <f>IF(H1="","",IF(MONTH(H1+1)=MONTH(H1),H1+1,""))</f>
        <v>44288</v>
      </c>
      <c r="I2">
        <f aca="true" t="shared" si="0" ref="I2:I16">IF(H2="","",IF(OR(WEEKDAY(H2)=1,WEEKDAY(H2)=7,COUNTIF($E:$E,H2)=1),"休日",""))</f>
      </c>
      <c r="J2" s="67">
        <f>IF(J1="","",IF(MONTH(J1+1)=MONTH(J1),J1+1,""))</f>
        <v>44304</v>
      </c>
      <c r="K2" t="str">
        <f aca="true" t="shared" si="1" ref="K2:K16">IF(J2="","",IF(OR(WEEKDAY(J2)=1,WEEKDAY(J2)=7,COUNTIF($E:$E,J2)=1),"休日",""))</f>
        <v>休日</v>
      </c>
      <c r="L2" s="67">
        <f>IF(L1="","",IF(MONTH(L1+1)=MONTH(L1),L1+1,""))</f>
        <v>44318</v>
      </c>
      <c r="M2" t="str">
        <f aca="true" t="shared" si="2" ref="M2:M16">IF(L2="","",IF(OR(WEEKDAY(L2)=1,WEEKDAY(L2)=7,COUNTIF($E:$E,L2)=1),"休日",""))</f>
        <v>休日</v>
      </c>
      <c r="N2" s="67">
        <f>IF(N1="","",IF(MONTH(N1+1)=MONTH(N1),N1+1,""))</f>
        <v>44334</v>
      </c>
      <c r="O2">
        <f aca="true" t="shared" si="3" ref="O2:O16">IF(N2="","",IF(OR(WEEKDAY(N2)=1,WEEKDAY(N2)=7,COUNTIF($E:$E,N2)=1),"休日",""))</f>
      </c>
      <c r="P2" s="67">
        <f>IF(P1="","",IF(MONTH(P1+1)=MONTH(P1),P1+1,""))</f>
        <v>44349</v>
      </c>
      <c r="Q2">
        <f aca="true" t="shared" si="4" ref="Q2:Q16">IF(P2="","",IF(OR(WEEKDAY(P2)=1,WEEKDAY(P2)=7,COUNTIF($E:$E,P2)=1),"休日",""))</f>
      </c>
      <c r="R2" s="67">
        <f>IF(R1="","",IF(MONTH(R1+1)=MONTH(R1),R1+1,""))</f>
        <v>44365</v>
      </c>
      <c r="S2">
        <f aca="true" t="shared" si="5" ref="S2:S16">IF(R2="","",IF(OR(WEEKDAY(R2)=1,WEEKDAY(R2)=7,COUNTIF($E:$E,R2)=1),"休日",""))</f>
      </c>
      <c r="T2" s="67">
        <f>IF(T1="","",IF(MONTH(T1+1)=MONTH(T1),T1+1,""))</f>
        <v>44379</v>
      </c>
      <c r="U2">
        <f aca="true" t="shared" si="6" ref="U2:U16">IF(T2="","",IF(OR(WEEKDAY(T2)=1,WEEKDAY(T2)=7,COUNTIF($E:$E,T2)=1),"休日",""))</f>
      </c>
      <c r="V2" s="67">
        <f>IF(V1="","",IF(MONTH(V1+1)=MONTH(V1),V1+1,""))</f>
        <v>44395</v>
      </c>
      <c r="W2" t="str">
        <f aca="true" t="shared" si="7" ref="W2:W16">IF(V2="","",IF(OR(WEEKDAY(V2)=1,WEEKDAY(V2)=7,COUNTIF($E:$E,V2)=1),"休日",""))</f>
        <v>休日</v>
      </c>
      <c r="X2" s="67">
        <f>IF(X1="","",IF(MONTH(X1+1)=MONTH(X1),X1+1,""))</f>
        <v>44410</v>
      </c>
      <c r="Y2">
        <f aca="true" t="shared" si="8" ref="Y2:Y16">IF(X2="","",IF(OR(WEEKDAY(X2)=1,WEEKDAY(X2)=7,COUNTIF($E:$E,X2)=1),"休日",""))</f>
      </c>
      <c r="Z2" s="67">
        <f>IF(Z1="","",IF(MONTH(Z1+1)=MONTH(Z1),Z1+1,""))</f>
        <v>44426</v>
      </c>
      <c r="AA2">
        <f aca="true" t="shared" si="9" ref="AA2:AA16">IF(Z2="","",IF(OR(WEEKDAY(Z2)=1,WEEKDAY(Z2)=7,COUNTIF($E:$E,Z2)=1),"休日",""))</f>
      </c>
      <c r="AB2" s="67">
        <f>IF(AB1="","",IF(MONTH(AB1+1)=MONTH(AB1),AB1+1,""))</f>
        <v>44441</v>
      </c>
      <c r="AC2">
        <f aca="true" t="shared" si="10" ref="AC2:AC16">IF(AB2="","",IF(OR(WEEKDAY(AB2)=1,WEEKDAY(AB2)=7,COUNTIF($E:$E,AB2)=1),"休日",""))</f>
      </c>
      <c r="AD2" s="67">
        <f>IF(AD1="","",IF(MONTH(AD1+1)=MONTH(AD1),AD1+1,""))</f>
        <v>44457</v>
      </c>
      <c r="AE2" t="str">
        <f aca="true" t="shared" si="11" ref="AE2:AE16">IF(AD2="","",IF(OR(WEEKDAY(AD2)=1,WEEKDAY(AD2)=7,COUNTIF($E:$E,AD2)=1),"休日",""))</f>
        <v>休日</v>
      </c>
      <c r="AF2" s="67">
        <f>IF(AF1="","",IF(MONTH(AF1+1)=MONTH(AF1),AF1+1,""))</f>
        <v>44471</v>
      </c>
      <c r="AG2" t="str">
        <f aca="true" t="shared" si="12" ref="AG2:AG16">IF(AF2="","",IF(OR(WEEKDAY(AF2)=1,WEEKDAY(AF2)=7,COUNTIF($E:$E,AF2)=1),"休日",""))</f>
        <v>休日</v>
      </c>
      <c r="AH2" s="67">
        <f>IF(AH1="","",IF(MONTH(AH1+1)=MONTH(AH1),AH1+1,""))</f>
        <v>44487</v>
      </c>
      <c r="AI2">
        <f aca="true" t="shared" si="13" ref="AI2:AI16">IF(AH2="","",IF(OR(WEEKDAY(AH2)=1,WEEKDAY(AH2)=7,COUNTIF($E:$E,AH2)=1),"休日",""))</f>
      </c>
      <c r="AJ2" s="67">
        <f>IF(AJ1="","",IF(MONTH(AJ1+1)=MONTH(AJ1),AJ1+1,""))</f>
        <v>44502</v>
      </c>
      <c r="AK2">
        <f aca="true" t="shared" si="14" ref="AK2:AK16">IF(AJ2="","",IF(OR(WEEKDAY(AJ2)=1,WEEKDAY(AJ2)=7,COUNTIF($E:$E,AJ2)=1),"休日",""))</f>
      </c>
      <c r="AL2" s="67">
        <f>IF(AL1="","",IF(MONTH(AL1+1)=MONTH(AL1),AL1+1,""))</f>
        <v>44518</v>
      </c>
      <c r="AM2">
        <f aca="true" t="shared" si="15" ref="AM2:AM16">IF(AL2="","",IF(OR(WEEKDAY(AL2)=1,WEEKDAY(AL2)=7,COUNTIF($E:$E,AL2)=1),"休日",""))</f>
      </c>
      <c r="AN2" s="67">
        <f>IF(AN1="","",IF(MONTH(AN1+1)=MONTH(AN1),AN1+1,""))</f>
        <v>44532</v>
      </c>
      <c r="AO2">
        <f aca="true" t="shared" si="16" ref="AO2:AO16">IF(AN2="","",IF(OR(WEEKDAY(AN2)=1,WEEKDAY(AN2)=7,COUNTIF($E:$E,AN2)=1),"休日",""))</f>
      </c>
      <c r="AP2" s="67">
        <f>IF(AP1="","",IF(MONTH(AP1+1)=MONTH(AP1),AP1+1,""))</f>
        <v>44548</v>
      </c>
      <c r="AQ2" t="str">
        <f aca="true" t="shared" si="17" ref="AQ2:AQ16">IF(AP2="","",IF(OR(WEEKDAY(AP2)=1,WEEKDAY(AP2)=7,COUNTIF($E:$E,AP2)=1),"休日",""))</f>
        <v>休日</v>
      </c>
      <c r="AR2" s="67">
        <f>IF(AR1="","",IF(MONTH(AR1+1)=MONTH(AR1),AR1+1,""))</f>
        <v>44563</v>
      </c>
      <c r="AS2" t="str">
        <f aca="true" t="shared" si="18" ref="AS2:AS16">IF(AR2="","",IF(OR(WEEKDAY(AR2)=1,WEEKDAY(AR2)=7,COUNTIF($E:$E,AR2)=1),"休日",""))</f>
        <v>休日</v>
      </c>
      <c r="AT2" s="67">
        <f>IF(AT1="","",IF(MONTH(AT1+1)=MONTH(AT1),AT1+1,""))</f>
        <v>44579</v>
      </c>
      <c r="AU2">
        <f aca="true" t="shared" si="19" ref="AU2:AU16">IF(AT2="","",IF(OR(WEEKDAY(AT2)=1,WEEKDAY(AT2)=7,COUNTIF($E:$E,AT2)=1),"休日",""))</f>
      </c>
      <c r="AV2" s="67">
        <f>IF(AV1="","",IF(MONTH(AV1+1)=MONTH(AV1),AV1+1,""))</f>
        <v>44594</v>
      </c>
      <c r="AW2">
        <f aca="true" t="shared" si="20" ref="AW2:AW16">IF(AV2="","",IF(OR(WEEKDAY(AV2)=1,WEEKDAY(AV2)=7,COUNTIF($E:$E,AV2)=1),"休日",""))</f>
      </c>
      <c r="AX2" s="67">
        <f>IF(AX1="","",IF(MONTH(AX1+1)=MONTH(AX1),AX1+1,""))</f>
        <v>44610</v>
      </c>
      <c r="AY2">
        <f aca="true" t="shared" si="21" ref="AY2:AY16">IF(AX2="","",IF(OR(WEEKDAY(AX2)=1,WEEKDAY(AX2)=7,COUNTIF($E:$E,AX2)=1),"休日",""))</f>
      </c>
      <c r="AZ2" s="67">
        <f>IF(AZ1="","",IF(MONTH(AZ1+1)=MONTH(AZ1),AZ1+1,""))</f>
        <v>44622</v>
      </c>
      <c r="BA2">
        <f aca="true" t="shared" si="22" ref="BA2:BA16">IF(AZ2="","",IF(OR(WEEKDAY(AZ2)=1,WEEKDAY(AZ2)=7,COUNTIF($E:$E,AZ2)=1),"休日",""))</f>
      </c>
      <c r="BB2" s="67">
        <f>IF(BB1="","",IF(MONTH(BB1+1)=MONTH(BB1),BB1+1,""))</f>
        <v>44638</v>
      </c>
      <c r="BC2">
        <f aca="true" t="shared" si="23" ref="BC2:BC16">IF(BB2="","",IF(OR(WEEKDAY(BB2)=1,WEEKDAY(BB2)=7,COUNTIF($E:$E,BB2)=1),"休日",""))</f>
      </c>
    </row>
    <row r="3" spans="2:55" ht="13.5">
      <c r="B3" t="s">
        <v>21</v>
      </c>
      <c r="C3" s="68">
        <f>DATEDIF(L1,P1,"d")-COUNTIF(M1:O16,"休日")</f>
        <v>18</v>
      </c>
      <c r="E3" s="67">
        <v>44319</v>
      </c>
      <c r="F3" t="s">
        <v>51</v>
      </c>
      <c r="H3" s="67">
        <f aca="true" t="shared" si="24" ref="H3:H16">IF(H2="","",IF(MONTH(H2+1)=MONTH(H2),H2+1,""))</f>
        <v>44289</v>
      </c>
      <c r="I3" t="str">
        <f>IF(H3="","",IF(OR(WEEKDAY(H3)=1,WEEKDAY(H3)=7,COUNTIF($E:$E,H3)=1),"休日",""))</f>
        <v>休日</v>
      </c>
      <c r="J3" s="67">
        <f aca="true" t="shared" si="25" ref="J3:J16">IF(J2="","",IF(MONTH(J2+1)=MONTH(J2),J2+1,""))</f>
        <v>44305</v>
      </c>
      <c r="K3">
        <f t="shared" si="1"/>
      </c>
      <c r="L3" s="67">
        <f aca="true" t="shared" si="26" ref="L3:L16">IF(L2="","",IF(MONTH(L2+1)=MONTH(L2),L2+1,""))</f>
        <v>44319</v>
      </c>
      <c r="M3" t="str">
        <f t="shared" si="2"/>
        <v>休日</v>
      </c>
      <c r="N3" s="67">
        <f aca="true" t="shared" si="27" ref="N3:N16">IF(N2="","",IF(MONTH(N2+1)=MONTH(N2),N2+1,""))</f>
        <v>44335</v>
      </c>
      <c r="O3">
        <f t="shared" si="3"/>
      </c>
      <c r="P3" s="67">
        <f aca="true" t="shared" si="28" ref="P3:P16">IF(P2="","",IF(MONTH(P2+1)=MONTH(P2),P2+1,""))</f>
        <v>44350</v>
      </c>
      <c r="Q3">
        <f t="shared" si="4"/>
      </c>
      <c r="R3" s="67">
        <f aca="true" t="shared" si="29" ref="R3:R16">IF(R2="","",IF(MONTH(R2+1)=MONTH(R2),R2+1,""))</f>
        <v>44366</v>
      </c>
      <c r="S3" t="str">
        <f t="shared" si="5"/>
        <v>休日</v>
      </c>
      <c r="T3" s="67">
        <f aca="true" t="shared" si="30" ref="T3:T16">IF(T2="","",IF(MONTH(T2+1)=MONTH(T2),T2+1,""))</f>
        <v>44380</v>
      </c>
      <c r="U3" t="str">
        <f t="shared" si="6"/>
        <v>休日</v>
      </c>
      <c r="V3" s="67">
        <f aca="true" t="shared" si="31" ref="V3:V16">IF(V2="","",IF(MONTH(V2+1)=MONTH(V2),V2+1,""))</f>
        <v>44396</v>
      </c>
      <c r="W3">
        <f t="shared" si="7"/>
      </c>
      <c r="X3" s="67">
        <f aca="true" t="shared" si="32" ref="X3:X16">IF(X2="","",IF(MONTH(X2+1)=MONTH(X2),X2+1,""))</f>
        <v>44411</v>
      </c>
      <c r="Y3">
        <f t="shared" si="8"/>
      </c>
      <c r="Z3" s="67">
        <f aca="true" t="shared" si="33" ref="Z3:Z16">IF(Z2="","",IF(MONTH(Z2+1)=MONTH(Z2),Z2+1,""))</f>
        <v>44427</v>
      </c>
      <c r="AA3">
        <f t="shared" si="9"/>
      </c>
      <c r="AB3" s="67">
        <f aca="true" t="shared" si="34" ref="AB3:AB16">IF(AB2="","",IF(MONTH(AB2+1)=MONTH(AB2),AB2+1,""))</f>
        <v>44442</v>
      </c>
      <c r="AC3">
        <f t="shared" si="10"/>
      </c>
      <c r="AD3" s="67">
        <f aca="true" t="shared" si="35" ref="AD3:AD16">IF(AD2="","",IF(MONTH(AD2+1)=MONTH(AD2),AD2+1,""))</f>
        <v>44458</v>
      </c>
      <c r="AE3" t="str">
        <f t="shared" si="11"/>
        <v>休日</v>
      </c>
      <c r="AF3" s="67">
        <f aca="true" t="shared" si="36" ref="AF3:AF16">IF(AF2="","",IF(MONTH(AF2+1)=MONTH(AF2),AF2+1,""))</f>
        <v>44472</v>
      </c>
      <c r="AG3" t="str">
        <f t="shared" si="12"/>
        <v>休日</v>
      </c>
      <c r="AH3" s="67">
        <f aca="true" t="shared" si="37" ref="AH3:AH16">IF(AH2="","",IF(MONTH(AH2+1)=MONTH(AH2),AH2+1,""))</f>
        <v>44488</v>
      </c>
      <c r="AI3">
        <f t="shared" si="13"/>
      </c>
      <c r="AJ3" s="67">
        <f aca="true" t="shared" si="38" ref="AJ3:AJ16">IF(AJ2="","",IF(MONTH(AJ2+1)=MONTH(AJ2),AJ2+1,""))</f>
        <v>44503</v>
      </c>
      <c r="AK3" t="str">
        <f t="shared" si="14"/>
        <v>休日</v>
      </c>
      <c r="AL3" s="67">
        <f aca="true" t="shared" si="39" ref="AL3:AL16">IF(AL2="","",IF(MONTH(AL2+1)=MONTH(AL2),AL2+1,""))</f>
        <v>44519</v>
      </c>
      <c r="AM3">
        <f t="shared" si="15"/>
      </c>
      <c r="AN3" s="67">
        <f aca="true" t="shared" si="40" ref="AN3:AN16">IF(AN2="","",IF(MONTH(AN2+1)=MONTH(AN2),AN2+1,""))</f>
        <v>44533</v>
      </c>
      <c r="AO3">
        <f t="shared" si="16"/>
      </c>
      <c r="AP3" s="67">
        <f aca="true" t="shared" si="41" ref="AP3:AP16">IF(AP2="","",IF(MONTH(AP2+1)=MONTH(AP2),AP2+1,""))</f>
        <v>44549</v>
      </c>
      <c r="AQ3" t="str">
        <f t="shared" si="17"/>
        <v>休日</v>
      </c>
      <c r="AR3" s="67">
        <f aca="true" t="shared" si="42" ref="AR3:AR16">IF(AR2="","",IF(MONTH(AR2+1)=MONTH(AR2),AR2+1,""))</f>
        <v>44564</v>
      </c>
      <c r="AS3" t="str">
        <f t="shared" si="18"/>
        <v>休日</v>
      </c>
      <c r="AT3" s="67">
        <f aca="true" t="shared" si="43" ref="AT3:AT16">IF(AT2="","",IF(MONTH(AT2+1)=MONTH(AT2),AT2+1,""))</f>
        <v>44580</v>
      </c>
      <c r="AU3">
        <f t="shared" si="19"/>
      </c>
      <c r="AV3" s="67">
        <f aca="true" t="shared" si="44" ref="AV3:AV16">IF(AV2="","",IF(MONTH(AV2+1)=MONTH(AV2),AV2+1,""))</f>
        <v>44595</v>
      </c>
      <c r="AW3">
        <f t="shared" si="20"/>
      </c>
      <c r="AX3" s="67">
        <f aca="true" t="shared" si="45" ref="AX3:AX16">IF(AX2="","",IF(MONTH(AX2+1)=MONTH(AX2),AX2+1,""))</f>
        <v>44611</v>
      </c>
      <c r="AY3" t="str">
        <f t="shared" si="21"/>
        <v>休日</v>
      </c>
      <c r="AZ3" s="67">
        <f aca="true" t="shared" si="46" ref="AZ3:AZ16">IF(AZ2="","",IF(MONTH(AZ2+1)=MONTH(AZ2),AZ2+1,""))</f>
        <v>44623</v>
      </c>
      <c r="BA3">
        <f t="shared" si="22"/>
      </c>
      <c r="BB3" s="67">
        <f aca="true" t="shared" si="47" ref="BB3:BB16">IF(BB2="","",IF(MONTH(BB2+1)=MONTH(BB2),BB2+1,""))</f>
        <v>44639</v>
      </c>
      <c r="BC3" t="str">
        <f t="shared" si="23"/>
        <v>休日</v>
      </c>
    </row>
    <row r="4" spans="1:55" ht="13.5">
      <c r="A4" t="s">
        <v>33</v>
      </c>
      <c r="B4" t="s">
        <v>22</v>
      </c>
      <c r="C4" s="68">
        <f>DATEDIF(P1,T1,"d")-COUNTIF(Q1:S16,"休日")</f>
        <v>22</v>
      </c>
      <c r="E4" s="67">
        <v>44320</v>
      </c>
      <c r="F4" t="s">
        <v>52</v>
      </c>
      <c r="H4" s="67">
        <f t="shared" si="24"/>
        <v>44290</v>
      </c>
      <c r="I4" t="str">
        <f t="shared" si="0"/>
        <v>休日</v>
      </c>
      <c r="J4" s="67">
        <f t="shared" si="25"/>
        <v>44306</v>
      </c>
      <c r="K4">
        <f t="shared" si="1"/>
      </c>
      <c r="L4" s="67">
        <f t="shared" si="26"/>
        <v>44320</v>
      </c>
      <c r="M4" t="str">
        <f t="shared" si="2"/>
        <v>休日</v>
      </c>
      <c r="N4" s="67">
        <f t="shared" si="27"/>
        <v>44336</v>
      </c>
      <c r="O4">
        <f t="shared" si="3"/>
      </c>
      <c r="P4" s="67">
        <f t="shared" si="28"/>
        <v>44351</v>
      </c>
      <c r="Q4">
        <f t="shared" si="4"/>
      </c>
      <c r="R4" s="67">
        <f t="shared" si="29"/>
        <v>44367</v>
      </c>
      <c r="S4" t="str">
        <f t="shared" si="5"/>
        <v>休日</v>
      </c>
      <c r="T4" s="67">
        <f t="shared" si="30"/>
        <v>44381</v>
      </c>
      <c r="U4" t="str">
        <f t="shared" si="6"/>
        <v>休日</v>
      </c>
      <c r="V4" s="67">
        <f t="shared" si="31"/>
        <v>44397</v>
      </c>
      <c r="W4">
        <f t="shared" si="7"/>
      </c>
      <c r="X4" s="67">
        <f t="shared" si="32"/>
        <v>44412</v>
      </c>
      <c r="Y4">
        <f t="shared" si="8"/>
      </c>
      <c r="Z4" s="67">
        <f t="shared" si="33"/>
        <v>44428</v>
      </c>
      <c r="AA4">
        <f t="shared" si="9"/>
      </c>
      <c r="AB4" s="67">
        <f t="shared" si="34"/>
        <v>44443</v>
      </c>
      <c r="AC4" t="str">
        <f t="shared" si="10"/>
        <v>休日</v>
      </c>
      <c r="AD4" s="67">
        <f t="shared" si="35"/>
        <v>44459</v>
      </c>
      <c r="AE4" t="str">
        <f t="shared" si="11"/>
        <v>休日</v>
      </c>
      <c r="AF4" s="67">
        <f t="shared" si="36"/>
        <v>44473</v>
      </c>
      <c r="AG4">
        <f t="shared" si="12"/>
      </c>
      <c r="AH4" s="67">
        <f t="shared" si="37"/>
        <v>44489</v>
      </c>
      <c r="AI4">
        <f t="shared" si="13"/>
      </c>
      <c r="AJ4" s="67">
        <f t="shared" si="38"/>
        <v>44504</v>
      </c>
      <c r="AK4">
        <f t="shared" si="14"/>
      </c>
      <c r="AL4" s="67">
        <f t="shared" si="39"/>
        <v>44520</v>
      </c>
      <c r="AM4" t="str">
        <f t="shared" si="15"/>
        <v>休日</v>
      </c>
      <c r="AN4" s="67">
        <f t="shared" si="40"/>
        <v>44534</v>
      </c>
      <c r="AO4" t="str">
        <f t="shared" si="16"/>
        <v>休日</v>
      </c>
      <c r="AP4" s="67">
        <f t="shared" si="41"/>
        <v>44550</v>
      </c>
      <c r="AQ4">
        <f t="shared" si="17"/>
      </c>
      <c r="AR4" s="67">
        <f t="shared" si="42"/>
        <v>44565</v>
      </c>
      <c r="AS4">
        <f t="shared" si="18"/>
      </c>
      <c r="AT4" s="67">
        <f t="shared" si="43"/>
        <v>44581</v>
      </c>
      <c r="AU4">
        <f t="shared" si="19"/>
      </c>
      <c r="AV4" s="67">
        <f t="shared" si="44"/>
        <v>44596</v>
      </c>
      <c r="AW4">
        <f t="shared" si="20"/>
      </c>
      <c r="AX4" s="67">
        <f t="shared" si="45"/>
        <v>44612</v>
      </c>
      <c r="AY4" t="str">
        <f t="shared" si="21"/>
        <v>休日</v>
      </c>
      <c r="AZ4" s="67">
        <f t="shared" si="46"/>
        <v>44624</v>
      </c>
      <c r="BA4">
        <f t="shared" si="22"/>
      </c>
      <c r="BB4" s="67">
        <f t="shared" si="47"/>
        <v>44640</v>
      </c>
      <c r="BC4" t="str">
        <f t="shared" si="23"/>
        <v>休日</v>
      </c>
    </row>
    <row r="5" spans="1:55" ht="13.5">
      <c r="A5" s="53">
        <v>1.875</v>
      </c>
      <c r="B5" t="s">
        <v>23</v>
      </c>
      <c r="C5" s="68">
        <f>DATEDIF(T1,X1,"d")-COUNTIF(U1:W16,"休日")</f>
        <v>20</v>
      </c>
      <c r="E5" s="67">
        <v>44321</v>
      </c>
      <c r="F5" t="s">
        <v>53</v>
      </c>
      <c r="H5" s="67">
        <f t="shared" si="24"/>
        <v>44291</v>
      </c>
      <c r="I5">
        <f t="shared" si="0"/>
      </c>
      <c r="J5" s="67">
        <f t="shared" si="25"/>
        <v>44307</v>
      </c>
      <c r="K5">
        <f t="shared" si="1"/>
      </c>
      <c r="L5" s="67">
        <f t="shared" si="26"/>
        <v>44321</v>
      </c>
      <c r="M5" t="str">
        <f t="shared" si="2"/>
        <v>休日</v>
      </c>
      <c r="N5" s="67">
        <f t="shared" si="27"/>
        <v>44337</v>
      </c>
      <c r="O5">
        <f t="shared" si="3"/>
      </c>
      <c r="P5" s="67">
        <f t="shared" si="28"/>
        <v>44352</v>
      </c>
      <c r="Q5" t="str">
        <f t="shared" si="4"/>
        <v>休日</v>
      </c>
      <c r="R5" s="67">
        <f t="shared" si="29"/>
        <v>44368</v>
      </c>
      <c r="S5">
        <f t="shared" si="5"/>
      </c>
      <c r="T5" s="67">
        <f t="shared" si="30"/>
        <v>44382</v>
      </c>
      <c r="U5">
        <f t="shared" si="6"/>
      </c>
      <c r="V5" s="67">
        <f t="shared" si="31"/>
        <v>44398</v>
      </c>
      <c r="W5">
        <f t="shared" si="7"/>
      </c>
      <c r="X5" s="67">
        <f t="shared" si="32"/>
        <v>44413</v>
      </c>
      <c r="Y5">
        <f t="shared" si="8"/>
      </c>
      <c r="Z5" s="67">
        <f t="shared" si="33"/>
        <v>44429</v>
      </c>
      <c r="AA5" t="str">
        <f t="shared" si="9"/>
        <v>休日</v>
      </c>
      <c r="AB5" s="67">
        <f t="shared" si="34"/>
        <v>44444</v>
      </c>
      <c r="AC5" t="str">
        <f t="shared" si="10"/>
        <v>休日</v>
      </c>
      <c r="AD5" s="67">
        <f t="shared" si="35"/>
        <v>44460</v>
      </c>
      <c r="AE5">
        <f t="shared" si="11"/>
      </c>
      <c r="AF5" s="67">
        <f t="shared" si="36"/>
        <v>44474</v>
      </c>
      <c r="AG5">
        <f t="shared" si="12"/>
      </c>
      <c r="AH5" s="67">
        <f t="shared" si="37"/>
        <v>44490</v>
      </c>
      <c r="AI5">
        <f t="shared" si="13"/>
      </c>
      <c r="AJ5" s="67">
        <f t="shared" si="38"/>
        <v>44505</v>
      </c>
      <c r="AK5">
        <f t="shared" si="14"/>
      </c>
      <c r="AL5" s="67">
        <f t="shared" si="39"/>
        <v>44521</v>
      </c>
      <c r="AM5" t="str">
        <f t="shared" si="15"/>
        <v>休日</v>
      </c>
      <c r="AN5" s="67">
        <f t="shared" si="40"/>
        <v>44535</v>
      </c>
      <c r="AO5" t="str">
        <f t="shared" si="16"/>
        <v>休日</v>
      </c>
      <c r="AP5" s="67">
        <f t="shared" si="41"/>
        <v>44551</v>
      </c>
      <c r="AQ5">
        <f t="shared" si="17"/>
      </c>
      <c r="AR5" s="67">
        <f t="shared" si="42"/>
        <v>44566</v>
      </c>
      <c r="AS5">
        <f t="shared" si="18"/>
      </c>
      <c r="AT5" s="67">
        <f t="shared" si="43"/>
        <v>44582</v>
      </c>
      <c r="AU5">
        <f t="shared" si="19"/>
      </c>
      <c r="AV5" s="67">
        <f t="shared" si="44"/>
        <v>44597</v>
      </c>
      <c r="AW5" t="str">
        <f t="shared" si="20"/>
        <v>休日</v>
      </c>
      <c r="AX5" s="67">
        <f t="shared" si="45"/>
        <v>44613</v>
      </c>
      <c r="AY5">
        <f t="shared" si="21"/>
      </c>
      <c r="AZ5" s="67">
        <f t="shared" si="46"/>
        <v>44625</v>
      </c>
      <c r="BA5" t="str">
        <f t="shared" si="22"/>
        <v>休日</v>
      </c>
      <c r="BB5" s="67">
        <f t="shared" si="47"/>
        <v>44641</v>
      </c>
      <c r="BC5" t="str">
        <f t="shared" si="23"/>
        <v>休日</v>
      </c>
    </row>
    <row r="6" spans="2:55" ht="13.5">
      <c r="B6" t="s">
        <v>24</v>
      </c>
      <c r="C6" s="68">
        <f>DATEDIF(X1,AB1,"d")-COUNTIF(Y1:AA16,"休日")</f>
        <v>21</v>
      </c>
      <c r="E6" s="67">
        <v>44399</v>
      </c>
      <c r="F6" t="s">
        <v>54</v>
      </c>
      <c r="H6" s="67">
        <f t="shared" si="24"/>
        <v>44292</v>
      </c>
      <c r="I6">
        <f t="shared" si="0"/>
      </c>
      <c r="J6" s="67">
        <f t="shared" si="25"/>
        <v>44308</v>
      </c>
      <c r="K6">
        <f t="shared" si="1"/>
      </c>
      <c r="L6" s="67">
        <f t="shared" si="26"/>
        <v>44322</v>
      </c>
      <c r="M6">
        <f t="shared" si="2"/>
      </c>
      <c r="N6" s="67">
        <f t="shared" si="27"/>
        <v>44338</v>
      </c>
      <c r="O6" t="str">
        <f t="shared" si="3"/>
        <v>休日</v>
      </c>
      <c r="P6" s="67">
        <f t="shared" si="28"/>
        <v>44353</v>
      </c>
      <c r="Q6" t="str">
        <f t="shared" si="4"/>
        <v>休日</v>
      </c>
      <c r="R6" s="67">
        <f t="shared" si="29"/>
        <v>44369</v>
      </c>
      <c r="S6">
        <f t="shared" si="5"/>
      </c>
      <c r="T6" s="67">
        <f t="shared" si="30"/>
        <v>44383</v>
      </c>
      <c r="U6">
        <f t="shared" si="6"/>
      </c>
      <c r="V6" s="67">
        <f t="shared" si="31"/>
        <v>44399</v>
      </c>
      <c r="W6" t="str">
        <f t="shared" si="7"/>
        <v>休日</v>
      </c>
      <c r="X6" s="67">
        <f t="shared" si="32"/>
        <v>44414</v>
      </c>
      <c r="Y6">
        <f t="shared" si="8"/>
      </c>
      <c r="Z6" s="67">
        <f t="shared" si="33"/>
        <v>44430</v>
      </c>
      <c r="AA6" t="str">
        <f t="shared" si="9"/>
        <v>休日</v>
      </c>
      <c r="AB6" s="67">
        <f t="shared" si="34"/>
        <v>44445</v>
      </c>
      <c r="AC6">
        <f t="shared" si="10"/>
      </c>
      <c r="AD6" s="67">
        <f t="shared" si="35"/>
        <v>44461</v>
      </c>
      <c r="AE6">
        <f t="shared" si="11"/>
      </c>
      <c r="AF6" s="67">
        <f t="shared" si="36"/>
        <v>44475</v>
      </c>
      <c r="AG6">
        <f t="shared" si="12"/>
      </c>
      <c r="AH6" s="67">
        <f t="shared" si="37"/>
        <v>44491</v>
      </c>
      <c r="AI6">
        <f t="shared" si="13"/>
      </c>
      <c r="AJ6" s="67">
        <f t="shared" si="38"/>
        <v>44506</v>
      </c>
      <c r="AK6" t="str">
        <f t="shared" si="14"/>
        <v>休日</v>
      </c>
      <c r="AL6" s="67">
        <f t="shared" si="39"/>
        <v>44522</v>
      </c>
      <c r="AM6">
        <f t="shared" si="15"/>
      </c>
      <c r="AN6" s="67">
        <f t="shared" si="40"/>
        <v>44536</v>
      </c>
      <c r="AO6">
        <f t="shared" si="16"/>
      </c>
      <c r="AP6" s="67">
        <f t="shared" si="41"/>
        <v>44552</v>
      </c>
      <c r="AQ6">
        <f t="shared" si="17"/>
      </c>
      <c r="AR6" s="67">
        <f t="shared" si="42"/>
        <v>44567</v>
      </c>
      <c r="AS6">
        <f t="shared" si="18"/>
      </c>
      <c r="AT6" s="67">
        <f t="shared" si="43"/>
        <v>44583</v>
      </c>
      <c r="AU6" t="str">
        <f t="shared" si="19"/>
        <v>休日</v>
      </c>
      <c r="AV6" s="67">
        <f t="shared" si="44"/>
        <v>44598</v>
      </c>
      <c r="AW6" t="str">
        <f t="shared" si="20"/>
        <v>休日</v>
      </c>
      <c r="AX6" s="67">
        <f t="shared" si="45"/>
        <v>44614</v>
      </c>
      <c r="AY6">
        <f t="shared" si="21"/>
      </c>
      <c r="AZ6" s="67">
        <f t="shared" si="46"/>
        <v>44626</v>
      </c>
      <c r="BA6" t="str">
        <f t="shared" si="22"/>
        <v>休日</v>
      </c>
      <c r="BB6" s="67">
        <f t="shared" si="47"/>
        <v>44642</v>
      </c>
      <c r="BC6">
        <f t="shared" si="23"/>
      </c>
    </row>
    <row r="7" spans="2:55" ht="13.5">
      <c r="B7" t="s">
        <v>25</v>
      </c>
      <c r="C7" s="68">
        <f>DATEDIF(AB1,AF1,"d")-COUNTIF(AC1:AE16,"休日")</f>
        <v>20</v>
      </c>
      <c r="E7" s="67">
        <v>44400</v>
      </c>
      <c r="F7" t="s">
        <v>67</v>
      </c>
      <c r="H7" s="67">
        <f t="shared" si="24"/>
        <v>44293</v>
      </c>
      <c r="I7">
        <f t="shared" si="0"/>
      </c>
      <c r="J7" s="67">
        <f t="shared" si="25"/>
        <v>44309</v>
      </c>
      <c r="K7">
        <f t="shared" si="1"/>
      </c>
      <c r="L7" s="67">
        <f t="shared" si="26"/>
        <v>44323</v>
      </c>
      <c r="M7">
        <f t="shared" si="2"/>
      </c>
      <c r="N7" s="67">
        <f t="shared" si="27"/>
        <v>44339</v>
      </c>
      <c r="O7" t="str">
        <f t="shared" si="3"/>
        <v>休日</v>
      </c>
      <c r="P7" s="67">
        <f t="shared" si="28"/>
        <v>44354</v>
      </c>
      <c r="Q7">
        <f t="shared" si="4"/>
      </c>
      <c r="R7" s="67">
        <f t="shared" si="29"/>
        <v>44370</v>
      </c>
      <c r="S7">
        <f t="shared" si="5"/>
      </c>
      <c r="T7" s="67">
        <f t="shared" si="30"/>
        <v>44384</v>
      </c>
      <c r="U7">
        <f t="shared" si="6"/>
      </c>
      <c r="V7" s="67">
        <f t="shared" si="31"/>
        <v>44400</v>
      </c>
      <c r="W7" t="str">
        <f t="shared" si="7"/>
        <v>休日</v>
      </c>
      <c r="X7" s="67">
        <f t="shared" si="32"/>
        <v>44415</v>
      </c>
      <c r="Y7" t="str">
        <f t="shared" si="8"/>
        <v>休日</v>
      </c>
      <c r="Z7" s="67">
        <f t="shared" si="33"/>
        <v>44431</v>
      </c>
      <c r="AA7">
        <f t="shared" si="9"/>
      </c>
      <c r="AB7" s="67">
        <f t="shared" si="34"/>
        <v>44446</v>
      </c>
      <c r="AC7">
        <f t="shared" si="10"/>
      </c>
      <c r="AD7" s="67">
        <f t="shared" si="35"/>
        <v>44462</v>
      </c>
      <c r="AE7" t="str">
        <f t="shared" si="11"/>
        <v>休日</v>
      </c>
      <c r="AF7" s="67">
        <f t="shared" si="36"/>
        <v>44476</v>
      </c>
      <c r="AG7">
        <f t="shared" si="12"/>
      </c>
      <c r="AH7" s="67">
        <f t="shared" si="37"/>
        <v>44492</v>
      </c>
      <c r="AI7" t="str">
        <f t="shared" si="13"/>
        <v>休日</v>
      </c>
      <c r="AJ7" s="67">
        <f t="shared" si="38"/>
        <v>44507</v>
      </c>
      <c r="AK7" t="str">
        <f t="shared" si="14"/>
        <v>休日</v>
      </c>
      <c r="AL7" s="67">
        <f t="shared" si="39"/>
        <v>44523</v>
      </c>
      <c r="AM7" t="str">
        <f t="shared" si="15"/>
        <v>休日</v>
      </c>
      <c r="AN7" s="67">
        <f t="shared" si="40"/>
        <v>44537</v>
      </c>
      <c r="AO7">
        <f t="shared" si="16"/>
      </c>
      <c r="AP7" s="67">
        <f t="shared" si="41"/>
        <v>44553</v>
      </c>
      <c r="AQ7">
        <f t="shared" si="17"/>
      </c>
      <c r="AR7" s="67">
        <f t="shared" si="42"/>
        <v>44568</v>
      </c>
      <c r="AS7">
        <f t="shared" si="18"/>
      </c>
      <c r="AT7" s="67">
        <f t="shared" si="43"/>
        <v>44584</v>
      </c>
      <c r="AU7" t="str">
        <f t="shared" si="19"/>
        <v>休日</v>
      </c>
      <c r="AV7" s="67">
        <f t="shared" si="44"/>
        <v>44599</v>
      </c>
      <c r="AW7">
        <f t="shared" si="20"/>
      </c>
      <c r="AX7" s="67">
        <f t="shared" si="45"/>
        <v>44615</v>
      </c>
      <c r="AY7" t="str">
        <f t="shared" si="21"/>
        <v>休日</v>
      </c>
      <c r="AZ7" s="67">
        <f t="shared" si="46"/>
        <v>44627</v>
      </c>
      <c r="BA7">
        <f t="shared" si="22"/>
      </c>
      <c r="BB7" s="67">
        <f t="shared" si="47"/>
        <v>44643</v>
      </c>
      <c r="BC7">
        <f t="shared" si="23"/>
      </c>
    </row>
    <row r="8" spans="2:55" ht="13.5">
      <c r="B8" t="s">
        <v>26</v>
      </c>
      <c r="C8" s="68">
        <f>DATEDIF(AF1,AJ1,"d")-COUNTIF(AG1:AI16,"休日")</f>
        <v>21</v>
      </c>
      <c r="E8" s="67">
        <v>44416</v>
      </c>
      <c r="F8" t="s">
        <v>55</v>
      </c>
      <c r="H8" s="67">
        <f t="shared" si="24"/>
        <v>44294</v>
      </c>
      <c r="I8">
        <f t="shared" si="0"/>
      </c>
      <c r="J8" s="67">
        <f t="shared" si="25"/>
        <v>44310</v>
      </c>
      <c r="K8" t="str">
        <f t="shared" si="1"/>
        <v>休日</v>
      </c>
      <c r="L8" s="67">
        <f t="shared" si="26"/>
        <v>44324</v>
      </c>
      <c r="M8" t="str">
        <f t="shared" si="2"/>
        <v>休日</v>
      </c>
      <c r="N8" s="67">
        <f t="shared" si="27"/>
        <v>44340</v>
      </c>
      <c r="O8">
        <f t="shared" si="3"/>
      </c>
      <c r="P8" s="67">
        <f t="shared" si="28"/>
        <v>44355</v>
      </c>
      <c r="Q8">
        <f t="shared" si="4"/>
      </c>
      <c r="R8" s="67">
        <f t="shared" si="29"/>
        <v>44371</v>
      </c>
      <c r="S8">
        <f t="shared" si="5"/>
      </c>
      <c r="T8" s="67">
        <f t="shared" si="30"/>
        <v>44385</v>
      </c>
      <c r="U8">
        <f t="shared" si="6"/>
      </c>
      <c r="V8" s="67">
        <f t="shared" si="31"/>
        <v>44401</v>
      </c>
      <c r="W8" t="str">
        <f t="shared" si="7"/>
        <v>休日</v>
      </c>
      <c r="X8" s="67">
        <f t="shared" si="32"/>
        <v>44416</v>
      </c>
      <c r="Y8" t="str">
        <f t="shared" si="8"/>
        <v>休日</v>
      </c>
      <c r="Z8" s="67">
        <f t="shared" si="33"/>
        <v>44432</v>
      </c>
      <c r="AA8">
        <f t="shared" si="9"/>
      </c>
      <c r="AB8" s="67">
        <f t="shared" si="34"/>
        <v>44447</v>
      </c>
      <c r="AC8">
        <f t="shared" si="10"/>
      </c>
      <c r="AD8" s="67">
        <f t="shared" si="35"/>
        <v>44463</v>
      </c>
      <c r="AE8">
        <f t="shared" si="11"/>
      </c>
      <c r="AF8" s="67">
        <f t="shared" si="36"/>
        <v>44477</v>
      </c>
      <c r="AG8">
        <f t="shared" si="12"/>
      </c>
      <c r="AH8" s="67">
        <f t="shared" si="37"/>
        <v>44493</v>
      </c>
      <c r="AI8" t="str">
        <f t="shared" si="13"/>
        <v>休日</v>
      </c>
      <c r="AJ8" s="67">
        <f t="shared" si="38"/>
        <v>44508</v>
      </c>
      <c r="AK8">
        <f t="shared" si="14"/>
      </c>
      <c r="AL8" s="67">
        <f t="shared" si="39"/>
        <v>44524</v>
      </c>
      <c r="AM8">
        <f t="shared" si="15"/>
      </c>
      <c r="AN8" s="67">
        <f t="shared" si="40"/>
        <v>44538</v>
      </c>
      <c r="AO8">
        <f t="shared" si="16"/>
      </c>
      <c r="AP8" s="67">
        <f t="shared" si="41"/>
        <v>44554</v>
      </c>
      <c r="AQ8">
        <f t="shared" si="17"/>
      </c>
      <c r="AR8" s="67">
        <f t="shared" si="42"/>
        <v>44569</v>
      </c>
      <c r="AS8" t="str">
        <f t="shared" si="18"/>
        <v>休日</v>
      </c>
      <c r="AT8" s="67">
        <f t="shared" si="43"/>
        <v>44585</v>
      </c>
      <c r="AU8">
        <f t="shared" si="19"/>
      </c>
      <c r="AV8" s="67">
        <f t="shared" si="44"/>
        <v>44600</v>
      </c>
      <c r="AW8">
        <f t="shared" si="20"/>
      </c>
      <c r="AX8" s="67">
        <f t="shared" si="45"/>
        <v>44616</v>
      </c>
      <c r="AY8">
        <f t="shared" si="21"/>
      </c>
      <c r="AZ8" s="67">
        <f t="shared" si="46"/>
        <v>44628</v>
      </c>
      <c r="BA8">
        <f t="shared" si="22"/>
      </c>
      <c r="BB8" s="67">
        <f t="shared" si="47"/>
        <v>44644</v>
      </c>
      <c r="BC8">
        <f t="shared" si="23"/>
      </c>
    </row>
    <row r="9" spans="2:55" ht="13.5">
      <c r="B9" t="s">
        <v>27</v>
      </c>
      <c r="C9" s="68">
        <f>DATEDIF(AJ1,AN1,"d")-COUNTIF(AK1:AM16,"休日")</f>
        <v>20</v>
      </c>
      <c r="E9" s="67">
        <v>44417</v>
      </c>
      <c r="F9" t="s">
        <v>68</v>
      </c>
      <c r="H9" s="67">
        <f t="shared" si="24"/>
        <v>44295</v>
      </c>
      <c r="I9">
        <f t="shared" si="0"/>
      </c>
      <c r="J9" s="67">
        <f t="shared" si="25"/>
        <v>44311</v>
      </c>
      <c r="K9" t="str">
        <f t="shared" si="1"/>
        <v>休日</v>
      </c>
      <c r="L9" s="67">
        <f t="shared" si="26"/>
        <v>44325</v>
      </c>
      <c r="M9" t="str">
        <f t="shared" si="2"/>
        <v>休日</v>
      </c>
      <c r="N9" s="67">
        <f t="shared" si="27"/>
        <v>44341</v>
      </c>
      <c r="O9">
        <f t="shared" si="3"/>
      </c>
      <c r="P9" s="67">
        <f t="shared" si="28"/>
        <v>44356</v>
      </c>
      <c r="Q9">
        <f t="shared" si="4"/>
      </c>
      <c r="R9" s="67">
        <f t="shared" si="29"/>
        <v>44372</v>
      </c>
      <c r="S9">
        <f t="shared" si="5"/>
      </c>
      <c r="T9" s="67">
        <f t="shared" si="30"/>
        <v>44386</v>
      </c>
      <c r="U9">
        <f t="shared" si="6"/>
      </c>
      <c r="V9" s="67">
        <f t="shared" si="31"/>
        <v>44402</v>
      </c>
      <c r="W9" t="str">
        <f t="shared" si="7"/>
        <v>休日</v>
      </c>
      <c r="X9" s="67">
        <f t="shared" si="32"/>
        <v>44417</v>
      </c>
      <c r="Y9" t="str">
        <f t="shared" si="8"/>
        <v>休日</v>
      </c>
      <c r="Z9" s="67">
        <f t="shared" si="33"/>
        <v>44433</v>
      </c>
      <c r="AA9">
        <f t="shared" si="9"/>
      </c>
      <c r="AB9" s="67">
        <f t="shared" si="34"/>
        <v>44448</v>
      </c>
      <c r="AC9">
        <f t="shared" si="10"/>
      </c>
      <c r="AD9" s="67">
        <f t="shared" si="35"/>
        <v>44464</v>
      </c>
      <c r="AE9" t="str">
        <f t="shared" si="11"/>
        <v>休日</v>
      </c>
      <c r="AF9" s="67">
        <f t="shared" si="36"/>
        <v>44478</v>
      </c>
      <c r="AG9" t="str">
        <f t="shared" si="12"/>
        <v>休日</v>
      </c>
      <c r="AH9" s="67">
        <f t="shared" si="37"/>
        <v>44494</v>
      </c>
      <c r="AI9">
        <f t="shared" si="13"/>
      </c>
      <c r="AJ9" s="67">
        <f t="shared" si="38"/>
        <v>44509</v>
      </c>
      <c r="AK9">
        <f t="shared" si="14"/>
      </c>
      <c r="AL9" s="67">
        <f t="shared" si="39"/>
        <v>44525</v>
      </c>
      <c r="AM9">
        <f t="shared" si="15"/>
      </c>
      <c r="AN9" s="67">
        <f t="shared" si="40"/>
        <v>44539</v>
      </c>
      <c r="AO9">
        <f t="shared" si="16"/>
      </c>
      <c r="AP9" s="67">
        <f t="shared" si="41"/>
        <v>44555</v>
      </c>
      <c r="AQ9" t="str">
        <f t="shared" si="17"/>
        <v>休日</v>
      </c>
      <c r="AR9" s="67">
        <f t="shared" si="42"/>
        <v>44570</v>
      </c>
      <c r="AS9" t="str">
        <f t="shared" si="18"/>
        <v>休日</v>
      </c>
      <c r="AT9" s="67">
        <f t="shared" si="43"/>
        <v>44586</v>
      </c>
      <c r="AU9">
        <f t="shared" si="19"/>
      </c>
      <c r="AV9" s="67">
        <f t="shared" si="44"/>
        <v>44601</v>
      </c>
      <c r="AW9">
        <f t="shared" si="20"/>
      </c>
      <c r="AX9" s="67">
        <f t="shared" si="45"/>
        <v>44617</v>
      </c>
      <c r="AY9">
        <f t="shared" si="21"/>
      </c>
      <c r="AZ9" s="67">
        <f t="shared" si="46"/>
        <v>44629</v>
      </c>
      <c r="BA9">
        <f t="shared" si="22"/>
      </c>
      <c r="BB9" s="67">
        <f t="shared" si="47"/>
        <v>44645</v>
      </c>
      <c r="BC9">
        <f t="shared" si="23"/>
      </c>
    </row>
    <row r="10" spans="2:55" ht="13.5">
      <c r="B10" t="s">
        <v>28</v>
      </c>
      <c r="C10" s="68">
        <f>DATEDIF(AN1,AR1,"d")-COUNTIF(AO1:AQ16,"休日")</f>
        <v>20</v>
      </c>
      <c r="E10" s="67">
        <v>44459</v>
      </c>
      <c r="F10" t="s">
        <v>56</v>
      </c>
      <c r="H10" s="67">
        <f t="shared" si="24"/>
        <v>44296</v>
      </c>
      <c r="I10" t="str">
        <f>IF(H10="","",IF(OR(WEEKDAY(H10)=1,WEEKDAY(H10)=7,COUNTIF($E:$E,H10)=1),"休日",""))</f>
        <v>休日</v>
      </c>
      <c r="J10" s="67">
        <f t="shared" si="25"/>
        <v>44312</v>
      </c>
      <c r="K10">
        <f t="shared" si="1"/>
      </c>
      <c r="L10" s="67">
        <f t="shared" si="26"/>
        <v>44326</v>
      </c>
      <c r="M10">
        <f t="shared" si="2"/>
      </c>
      <c r="N10" s="67">
        <f t="shared" si="27"/>
        <v>44342</v>
      </c>
      <c r="O10">
        <f t="shared" si="3"/>
      </c>
      <c r="P10" s="67">
        <f t="shared" si="28"/>
        <v>44357</v>
      </c>
      <c r="Q10">
        <f t="shared" si="4"/>
      </c>
      <c r="R10" s="67">
        <f t="shared" si="29"/>
        <v>44373</v>
      </c>
      <c r="S10" t="str">
        <f t="shared" si="5"/>
        <v>休日</v>
      </c>
      <c r="T10" s="67">
        <f t="shared" si="30"/>
        <v>44387</v>
      </c>
      <c r="U10" t="str">
        <f t="shared" si="6"/>
        <v>休日</v>
      </c>
      <c r="V10" s="67">
        <f t="shared" si="31"/>
        <v>44403</v>
      </c>
      <c r="W10">
        <f t="shared" si="7"/>
      </c>
      <c r="X10" s="67">
        <f t="shared" si="32"/>
        <v>44418</v>
      </c>
      <c r="Y10">
        <f t="shared" si="8"/>
      </c>
      <c r="Z10" s="67">
        <f t="shared" si="33"/>
        <v>44434</v>
      </c>
      <c r="AA10">
        <f t="shared" si="9"/>
      </c>
      <c r="AB10" s="67">
        <f t="shared" si="34"/>
        <v>44449</v>
      </c>
      <c r="AC10">
        <f t="shared" si="10"/>
      </c>
      <c r="AD10" s="67">
        <f t="shared" si="35"/>
        <v>44465</v>
      </c>
      <c r="AE10" t="str">
        <f t="shared" si="11"/>
        <v>休日</v>
      </c>
      <c r="AF10" s="67">
        <f t="shared" si="36"/>
        <v>44479</v>
      </c>
      <c r="AG10" t="str">
        <f t="shared" si="12"/>
        <v>休日</v>
      </c>
      <c r="AH10" s="67">
        <f t="shared" si="37"/>
        <v>44495</v>
      </c>
      <c r="AI10">
        <f t="shared" si="13"/>
      </c>
      <c r="AJ10" s="67">
        <f t="shared" si="38"/>
        <v>44510</v>
      </c>
      <c r="AK10">
        <f t="shared" si="14"/>
      </c>
      <c r="AL10" s="67">
        <f t="shared" si="39"/>
        <v>44526</v>
      </c>
      <c r="AM10">
        <f t="shared" si="15"/>
      </c>
      <c r="AN10" s="67">
        <f t="shared" si="40"/>
        <v>44540</v>
      </c>
      <c r="AO10">
        <f t="shared" si="16"/>
      </c>
      <c r="AP10" s="67">
        <f t="shared" si="41"/>
        <v>44556</v>
      </c>
      <c r="AQ10" t="str">
        <f t="shared" si="17"/>
        <v>休日</v>
      </c>
      <c r="AR10" s="67">
        <f t="shared" si="42"/>
        <v>44571</v>
      </c>
      <c r="AS10" t="str">
        <f t="shared" si="18"/>
        <v>休日</v>
      </c>
      <c r="AT10" s="67">
        <f t="shared" si="43"/>
        <v>44587</v>
      </c>
      <c r="AU10">
        <f t="shared" si="19"/>
      </c>
      <c r="AV10" s="67">
        <f t="shared" si="44"/>
        <v>44602</v>
      </c>
      <c r="AW10">
        <f t="shared" si="20"/>
      </c>
      <c r="AX10" s="67">
        <f t="shared" si="45"/>
        <v>44618</v>
      </c>
      <c r="AY10" t="str">
        <f t="shared" si="21"/>
        <v>休日</v>
      </c>
      <c r="AZ10" s="67">
        <f t="shared" si="46"/>
        <v>44630</v>
      </c>
      <c r="BA10">
        <f t="shared" si="22"/>
      </c>
      <c r="BB10" s="67">
        <f t="shared" si="47"/>
        <v>44646</v>
      </c>
      <c r="BC10" t="str">
        <f t="shared" si="23"/>
        <v>休日</v>
      </c>
    </row>
    <row r="11" spans="2:55" ht="13.5">
      <c r="B11" t="s">
        <v>29</v>
      </c>
      <c r="C11" s="68">
        <f>DATEDIF(AR1,AV1,"d")-COUNTIF(AS1:AU16,"休日")</f>
        <v>19</v>
      </c>
      <c r="E11" s="67">
        <v>44462</v>
      </c>
      <c r="F11" t="s">
        <v>57</v>
      </c>
      <c r="H11" s="67">
        <f t="shared" si="24"/>
        <v>44297</v>
      </c>
      <c r="I11" t="str">
        <f t="shared" si="0"/>
        <v>休日</v>
      </c>
      <c r="J11" s="67">
        <f t="shared" si="25"/>
        <v>44313</v>
      </c>
      <c r="K11">
        <f t="shared" si="1"/>
      </c>
      <c r="L11" s="67">
        <f t="shared" si="26"/>
        <v>44327</v>
      </c>
      <c r="M11">
        <f t="shared" si="2"/>
      </c>
      <c r="N11" s="67">
        <f t="shared" si="27"/>
        <v>44343</v>
      </c>
      <c r="O11">
        <f t="shared" si="3"/>
      </c>
      <c r="P11" s="67">
        <f t="shared" si="28"/>
        <v>44358</v>
      </c>
      <c r="Q11">
        <f t="shared" si="4"/>
      </c>
      <c r="R11" s="67">
        <f t="shared" si="29"/>
        <v>44374</v>
      </c>
      <c r="S11" t="str">
        <f t="shared" si="5"/>
        <v>休日</v>
      </c>
      <c r="T11" s="67">
        <f t="shared" si="30"/>
        <v>44388</v>
      </c>
      <c r="U11" t="str">
        <f t="shared" si="6"/>
        <v>休日</v>
      </c>
      <c r="V11" s="67">
        <f t="shared" si="31"/>
        <v>44404</v>
      </c>
      <c r="W11">
        <f t="shared" si="7"/>
      </c>
      <c r="X11" s="67">
        <f t="shared" si="32"/>
        <v>44419</v>
      </c>
      <c r="Y11">
        <f t="shared" si="8"/>
      </c>
      <c r="Z11" s="67">
        <f t="shared" si="33"/>
        <v>44435</v>
      </c>
      <c r="AA11">
        <f t="shared" si="9"/>
      </c>
      <c r="AB11" s="67">
        <f t="shared" si="34"/>
        <v>44450</v>
      </c>
      <c r="AC11" t="str">
        <f t="shared" si="10"/>
        <v>休日</v>
      </c>
      <c r="AD11" s="67">
        <f t="shared" si="35"/>
        <v>44466</v>
      </c>
      <c r="AE11">
        <f t="shared" si="11"/>
      </c>
      <c r="AF11" s="67">
        <f t="shared" si="36"/>
        <v>44480</v>
      </c>
      <c r="AG11">
        <f t="shared" si="12"/>
      </c>
      <c r="AH11" s="67">
        <f t="shared" si="37"/>
        <v>44496</v>
      </c>
      <c r="AI11">
        <f t="shared" si="13"/>
      </c>
      <c r="AJ11" s="67">
        <f t="shared" si="38"/>
        <v>44511</v>
      </c>
      <c r="AK11">
        <f t="shared" si="14"/>
      </c>
      <c r="AL11" s="67">
        <f t="shared" si="39"/>
        <v>44527</v>
      </c>
      <c r="AM11" t="str">
        <f t="shared" si="15"/>
        <v>休日</v>
      </c>
      <c r="AN11" s="67">
        <f t="shared" si="40"/>
        <v>44541</v>
      </c>
      <c r="AO11" t="str">
        <f t="shared" si="16"/>
        <v>休日</v>
      </c>
      <c r="AP11" s="67">
        <f t="shared" si="41"/>
        <v>44557</v>
      </c>
      <c r="AQ11">
        <f t="shared" si="17"/>
      </c>
      <c r="AR11" s="67">
        <f t="shared" si="42"/>
        <v>44572</v>
      </c>
      <c r="AS11">
        <f t="shared" si="18"/>
      </c>
      <c r="AT11" s="67">
        <f t="shared" si="43"/>
        <v>44588</v>
      </c>
      <c r="AU11">
        <f t="shared" si="19"/>
      </c>
      <c r="AV11" s="67">
        <f t="shared" si="44"/>
        <v>44603</v>
      </c>
      <c r="AW11" t="str">
        <f t="shared" si="20"/>
        <v>休日</v>
      </c>
      <c r="AX11" s="67">
        <f t="shared" si="45"/>
        <v>44619</v>
      </c>
      <c r="AY11" t="str">
        <f t="shared" si="21"/>
        <v>休日</v>
      </c>
      <c r="AZ11" s="67">
        <f t="shared" si="46"/>
        <v>44631</v>
      </c>
      <c r="BA11">
        <f t="shared" si="22"/>
      </c>
      <c r="BB11" s="67">
        <f t="shared" si="47"/>
        <v>44647</v>
      </c>
      <c r="BC11" t="str">
        <f t="shared" si="23"/>
        <v>休日</v>
      </c>
    </row>
    <row r="12" spans="2:55" ht="13.5">
      <c r="B12" t="s">
        <v>30</v>
      </c>
      <c r="C12" s="68">
        <f>DATEDIF(AV1,AZ1,"d")-COUNTIF(AW1:AY16,"休日")</f>
        <v>18</v>
      </c>
      <c r="E12" s="67">
        <v>44503</v>
      </c>
      <c r="F12" t="s">
        <v>58</v>
      </c>
      <c r="H12" s="67">
        <f t="shared" si="24"/>
        <v>44298</v>
      </c>
      <c r="I12">
        <f t="shared" si="0"/>
      </c>
      <c r="J12" s="67">
        <f t="shared" si="25"/>
        <v>44314</v>
      </c>
      <c r="K12">
        <f t="shared" si="1"/>
      </c>
      <c r="L12" s="67">
        <f t="shared" si="26"/>
        <v>44328</v>
      </c>
      <c r="M12">
        <f t="shared" si="2"/>
      </c>
      <c r="N12" s="67">
        <f t="shared" si="27"/>
        <v>44344</v>
      </c>
      <c r="O12">
        <f t="shared" si="3"/>
      </c>
      <c r="P12" s="67">
        <f t="shared" si="28"/>
        <v>44359</v>
      </c>
      <c r="Q12" t="str">
        <f t="shared" si="4"/>
        <v>休日</v>
      </c>
      <c r="R12" s="67">
        <f t="shared" si="29"/>
        <v>44375</v>
      </c>
      <c r="S12">
        <f t="shared" si="5"/>
      </c>
      <c r="T12" s="67">
        <f t="shared" si="30"/>
        <v>44389</v>
      </c>
      <c r="U12">
        <f t="shared" si="6"/>
      </c>
      <c r="V12" s="67">
        <f t="shared" si="31"/>
        <v>44405</v>
      </c>
      <c r="W12">
        <f t="shared" si="7"/>
      </c>
      <c r="X12" s="67">
        <f t="shared" si="32"/>
        <v>44420</v>
      </c>
      <c r="Y12">
        <f t="shared" si="8"/>
      </c>
      <c r="Z12" s="67">
        <f t="shared" si="33"/>
        <v>44436</v>
      </c>
      <c r="AA12" t="str">
        <f t="shared" si="9"/>
        <v>休日</v>
      </c>
      <c r="AB12" s="67">
        <f t="shared" si="34"/>
        <v>44451</v>
      </c>
      <c r="AC12" t="str">
        <f t="shared" si="10"/>
        <v>休日</v>
      </c>
      <c r="AD12" s="67">
        <f t="shared" si="35"/>
        <v>44467</v>
      </c>
      <c r="AE12">
        <f t="shared" si="11"/>
      </c>
      <c r="AF12" s="67">
        <f t="shared" si="36"/>
        <v>44481</v>
      </c>
      <c r="AG12">
        <f t="shared" si="12"/>
      </c>
      <c r="AH12" s="67">
        <f t="shared" si="37"/>
        <v>44497</v>
      </c>
      <c r="AI12">
        <f t="shared" si="13"/>
      </c>
      <c r="AJ12" s="67">
        <f t="shared" si="38"/>
        <v>44512</v>
      </c>
      <c r="AK12">
        <f t="shared" si="14"/>
      </c>
      <c r="AL12" s="67">
        <f t="shared" si="39"/>
        <v>44528</v>
      </c>
      <c r="AM12" t="str">
        <f t="shared" si="15"/>
        <v>休日</v>
      </c>
      <c r="AN12" s="67">
        <f t="shared" si="40"/>
        <v>44542</v>
      </c>
      <c r="AO12" t="str">
        <f t="shared" si="16"/>
        <v>休日</v>
      </c>
      <c r="AP12" s="67">
        <f t="shared" si="41"/>
        <v>44558</v>
      </c>
      <c r="AQ12">
        <f t="shared" si="17"/>
      </c>
      <c r="AR12" s="67">
        <f t="shared" si="42"/>
        <v>44573</v>
      </c>
      <c r="AS12">
        <f t="shared" si="18"/>
      </c>
      <c r="AT12" s="67">
        <f t="shared" si="43"/>
        <v>44589</v>
      </c>
      <c r="AU12">
        <f t="shared" si="19"/>
      </c>
      <c r="AV12" s="67">
        <f t="shared" si="44"/>
        <v>44604</v>
      </c>
      <c r="AW12" t="str">
        <f t="shared" si="20"/>
        <v>休日</v>
      </c>
      <c r="AX12" s="67">
        <f t="shared" si="45"/>
        <v>44620</v>
      </c>
      <c r="AY12">
        <f t="shared" si="21"/>
      </c>
      <c r="AZ12" s="67">
        <f t="shared" si="46"/>
        <v>44632</v>
      </c>
      <c r="BA12" t="str">
        <f t="shared" si="22"/>
        <v>休日</v>
      </c>
      <c r="BB12" s="67">
        <f t="shared" si="47"/>
        <v>44648</v>
      </c>
      <c r="BC12">
        <f t="shared" si="23"/>
      </c>
    </row>
    <row r="13" spans="2:55" ht="13.5">
      <c r="B13" t="s">
        <v>31</v>
      </c>
      <c r="C13" s="68">
        <f>DATEDIF(AZ1,BD1,"d")-COUNTIF(BA1:BC16,"休日")</f>
        <v>22</v>
      </c>
      <c r="E13" s="67">
        <v>44523</v>
      </c>
      <c r="F13" t="s">
        <v>59</v>
      </c>
      <c r="H13" s="67">
        <f t="shared" si="24"/>
        <v>44299</v>
      </c>
      <c r="I13">
        <f t="shared" si="0"/>
      </c>
      <c r="J13" s="67">
        <f t="shared" si="25"/>
        <v>44315</v>
      </c>
      <c r="K13" t="str">
        <f t="shared" si="1"/>
        <v>休日</v>
      </c>
      <c r="L13" s="67">
        <f t="shared" si="26"/>
        <v>44329</v>
      </c>
      <c r="M13">
        <f t="shared" si="2"/>
      </c>
      <c r="N13" s="67">
        <f t="shared" si="27"/>
        <v>44345</v>
      </c>
      <c r="O13" t="str">
        <f t="shared" si="3"/>
        <v>休日</v>
      </c>
      <c r="P13" s="67">
        <f t="shared" si="28"/>
        <v>44360</v>
      </c>
      <c r="Q13" t="str">
        <f t="shared" si="4"/>
        <v>休日</v>
      </c>
      <c r="R13" s="67">
        <f t="shared" si="29"/>
        <v>44376</v>
      </c>
      <c r="S13">
        <f t="shared" si="5"/>
      </c>
      <c r="T13" s="67">
        <f t="shared" si="30"/>
        <v>44390</v>
      </c>
      <c r="U13">
        <f t="shared" si="6"/>
      </c>
      <c r="V13" s="67">
        <f t="shared" si="31"/>
        <v>44406</v>
      </c>
      <c r="W13">
        <f t="shared" si="7"/>
      </c>
      <c r="X13" s="67">
        <f t="shared" si="32"/>
        <v>44421</v>
      </c>
      <c r="Y13">
        <f t="shared" si="8"/>
      </c>
      <c r="Z13" s="67">
        <f t="shared" si="33"/>
        <v>44437</v>
      </c>
      <c r="AA13" t="str">
        <f t="shared" si="9"/>
        <v>休日</v>
      </c>
      <c r="AB13" s="67">
        <f t="shared" si="34"/>
        <v>44452</v>
      </c>
      <c r="AC13">
        <f t="shared" si="10"/>
      </c>
      <c r="AD13" s="67">
        <f t="shared" si="35"/>
        <v>44468</v>
      </c>
      <c r="AE13">
        <f t="shared" si="11"/>
      </c>
      <c r="AF13" s="67">
        <f t="shared" si="36"/>
        <v>44482</v>
      </c>
      <c r="AG13">
        <f t="shared" si="12"/>
      </c>
      <c r="AH13" s="67">
        <f t="shared" si="37"/>
        <v>44498</v>
      </c>
      <c r="AI13">
        <f t="shared" si="13"/>
      </c>
      <c r="AJ13" s="67">
        <f t="shared" si="38"/>
        <v>44513</v>
      </c>
      <c r="AK13" t="str">
        <f t="shared" si="14"/>
        <v>休日</v>
      </c>
      <c r="AL13" s="67">
        <f t="shared" si="39"/>
        <v>44529</v>
      </c>
      <c r="AM13">
        <f t="shared" si="15"/>
      </c>
      <c r="AN13" s="67">
        <f t="shared" si="40"/>
        <v>44543</v>
      </c>
      <c r="AO13">
        <f t="shared" si="16"/>
      </c>
      <c r="AP13" s="67">
        <f t="shared" si="41"/>
        <v>44559</v>
      </c>
      <c r="AQ13" t="str">
        <f t="shared" si="17"/>
        <v>休日</v>
      </c>
      <c r="AR13" s="67">
        <f t="shared" si="42"/>
        <v>44574</v>
      </c>
      <c r="AS13">
        <f t="shared" si="18"/>
      </c>
      <c r="AT13" s="67">
        <f t="shared" si="43"/>
        <v>44590</v>
      </c>
      <c r="AU13" t="str">
        <f t="shared" si="19"/>
        <v>休日</v>
      </c>
      <c r="AV13" s="67">
        <f t="shared" si="44"/>
        <v>44605</v>
      </c>
      <c r="AW13" t="str">
        <f t="shared" si="20"/>
        <v>休日</v>
      </c>
      <c r="AX13" s="67">
        <f t="shared" si="45"/>
      </c>
      <c r="AY13">
        <f t="shared" si="21"/>
      </c>
      <c r="AZ13" s="67">
        <f t="shared" si="46"/>
        <v>44633</v>
      </c>
      <c r="BA13" t="str">
        <f t="shared" si="22"/>
        <v>休日</v>
      </c>
      <c r="BB13" s="67">
        <f t="shared" si="47"/>
        <v>44649</v>
      </c>
      <c r="BC13">
        <f t="shared" si="23"/>
      </c>
    </row>
    <row r="14" spans="5:55" ht="13.5">
      <c r="E14" s="67">
        <v>44559</v>
      </c>
      <c r="H14" s="67">
        <f t="shared" si="24"/>
        <v>44300</v>
      </c>
      <c r="I14">
        <f t="shared" si="0"/>
      </c>
      <c r="J14" s="67">
        <f t="shared" si="25"/>
        <v>44316</v>
      </c>
      <c r="K14">
        <f t="shared" si="1"/>
      </c>
      <c r="L14" s="67">
        <f t="shared" si="26"/>
        <v>44330</v>
      </c>
      <c r="M14">
        <f t="shared" si="2"/>
      </c>
      <c r="N14" s="67">
        <f t="shared" si="27"/>
        <v>44346</v>
      </c>
      <c r="O14" t="str">
        <f t="shared" si="3"/>
        <v>休日</v>
      </c>
      <c r="P14" s="67">
        <f t="shared" si="28"/>
        <v>44361</v>
      </c>
      <c r="Q14">
        <f t="shared" si="4"/>
      </c>
      <c r="R14" s="67">
        <f t="shared" si="29"/>
        <v>44377</v>
      </c>
      <c r="S14">
        <f t="shared" si="5"/>
      </c>
      <c r="T14" s="67">
        <f t="shared" si="30"/>
        <v>44391</v>
      </c>
      <c r="U14">
        <f t="shared" si="6"/>
      </c>
      <c r="V14" s="67">
        <f t="shared" si="31"/>
        <v>44407</v>
      </c>
      <c r="W14">
        <f t="shared" si="7"/>
      </c>
      <c r="X14" s="67">
        <f t="shared" si="32"/>
        <v>44422</v>
      </c>
      <c r="Y14" t="str">
        <f t="shared" si="8"/>
        <v>休日</v>
      </c>
      <c r="Z14" s="67">
        <f t="shared" si="33"/>
        <v>44438</v>
      </c>
      <c r="AA14">
        <f t="shared" si="9"/>
      </c>
      <c r="AB14" s="67">
        <f t="shared" si="34"/>
        <v>44453</v>
      </c>
      <c r="AC14">
        <f t="shared" si="10"/>
      </c>
      <c r="AD14" s="67">
        <f t="shared" si="35"/>
        <v>44469</v>
      </c>
      <c r="AE14">
        <f t="shared" si="11"/>
      </c>
      <c r="AF14" s="67">
        <f t="shared" si="36"/>
        <v>44483</v>
      </c>
      <c r="AG14">
        <f t="shared" si="12"/>
      </c>
      <c r="AH14" s="67">
        <f t="shared" si="37"/>
        <v>44499</v>
      </c>
      <c r="AI14" t="str">
        <f t="shared" si="13"/>
        <v>休日</v>
      </c>
      <c r="AJ14" s="67">
        <f t="shared" si="38"/>
        <v>44514</v>
      </c>
      <c r="AK14" t="str">
        <f t="shared" si="14"/>
        <v>休日</v>
      </c>
      <c r="AL14" s="67">
        <f t="shared" si="39"/>
        <v>44530</v>
      </c>
      <c r="AM14">
        <f t="shared" si="15"/>
      </c>
      <c r="AN14" s="67">
        <f t="shared" si="40"/>
        <v>44544</v>
      </c>
      <c r="AO14">
        <f t="shared" si="16"/>
      </c>
      <c r="AP14" s="67">
        <f t="shared" si="41"/>
        <v>44560</v>
      </c>
      <c r="AQ14" t="str">
        <f t="shared" si="17"/>
        <v>休日</v>
      </c>
      <c r="AR14" s="67">
        <f t="shared" si="42"/>
        <v>44575</v>
      </c>
      <c r="AS14">
        <f t="shared" si="18"/>
      </c>
      <c r="AT14" s="67">
        <f t="shared" si="43"/>
        <v>44591</v>
      </c>
      <c r="AU14" t="str">
        <f t="shared" si="19"/>
        <v>休日</v>
      </c>
      <c r="AV14" s="67">
        <f t="shared" si="44"/>
        <v>44606</v>
      </c>
      <c r="AW14">
        <f t="shared" si="20"/>
      </c>
      <c r="AX14" s="67">
        <f t="shared" si="45"/>
      </c>
      <c r="AY14">
        <f t="shared" si="21"/>
      </c>
      <c r="AZ14" s="67">
        <f t="shared" si="46"/>
        <v>44634</v>
      </c>
      <c r="BA14">
        <f t="shared" si="22"/>
      </c>
      <c r="BB14" s="67">
        <f t="shared" si="47"/>
        <v>44650</v>
      </c>
      <c r="BC14">
        <f t="shared" si="23"/>
      </c>
    </row>
    <row r="15" spans="5:55" ht="13.5">
      <c r="E15" s="67">
        <v>44560</v>
      </c>
      <c r="H15" s="67">
        <f t="shared" si="24"/>
        <v>44301</v>
      </c>
      <c r="I15">
        <f t="shared" si="0"/>
      </c>
      <c r="J15" s="67">
        <f t="shared" si="25"/>
      </c>
      <c r="K15">
        <f t="shared" si="1"/>
      </c>
      <c r="L15" s="67">
        <f t="shared" si="26"/>
        <v>44331</v>
      </c>
      <c r="M15" t="str">
        <f t="shared" si="2"/>
        <v>休日</v>
      </c>
      <c r="N15" s="67">
        <f t="shared" si="27"/>
        <v>44347</v>
      </c>
      <c r="O15">
        <f t="shared" si="3"/>
      </c>
      <c r="P15" s="67">
        <f t="shared" si="28"/>
        <v>44362</v>
      </c>
      <c r="Q15">
        <f t="shared" si="4"/>
      </c>
      <c r="R15" s="67">
        <f t="shared" si="29"/>
      </c>
      <c r="S15">
        <f t="shared" si="5"/>
      </c>
      <c r="T15" s="67">
        <f t="shared" si="30"/>
        <v>44392</v>
      </c>
      <c r="U15">
        <f t="shared" si="6"/>
      </c>
      <c r="V15" s="67">
        <f t="shared" si="31"/>
        <v>44408</v>
      </c>
      <c r="W15" t="str">
        <f t="shared" si="7"/>
        <v>休日</v>
      </c>
      <c r="X15" s="67">
        <f t="shared" si="32"/>
        <v>44423</v>
      </c>
      <c r="Y15" t="str">
        <f t="shared" si="8"/>
        <v>休日</v>
      </c>
      <c r="Z15" s="67">
        <f t="shared" si="33"/>
        <v>44439</v>
      </c>
      <c r="AA15">
        <f t="shared" si="9"/>
      </c>
      <c r="AB15" s="67">
        <f t="shared" si="34"/>
        <v>44454</v>
      </c>
      <c r="AC15">
        <f t="shared" si="10"/>
      </c>
      <c r="AD15" s="67">
        <f t="shared" si="35"/>
      </c>
      <c r="AE15">
        <f t="shared" si="11"/>
      </c>
      <c r="AF15" s="67">
        <f t="shared" si="36"/>
        <v>44484</v>
      </c>
      <c r="AG15">
        <f t="shared" si="12"/>
      </c>
      <c r="AH15" s="67">
        <f t="shared" si="37"/>
        <v>44500</v>
      </c>
      <c r="AI15" t="str">
        <f t="shared" si="13"/>
        <v>休日</v>
      </c>
      <c r="AJ15" s="67">
        <f t="shared" si="38"/>
        <v>44515</v>
      </c>
      <c r="AK15">
        <f t="shared" si="14"/>
      </c>
      <c r="AL15" s="67">
        <f t="shared" si="39"/>
      </c>
      <c r="AM15">
        <f t="shared" si="15"/>
      </c>
      <c r="AN15" s="67">
        <f t="shared" si="40"/>
        <v>44545</v>
      </c>
      <c r="AO15">
        <f t="shared" si="16"/>
      </c>
      <c r="AP15" s="67">
        <f t="shared" si="41"/>
        <v>44561</v>
      </c>
      <c r="AQ15" t="str">
        <f t="shared" si="17"/>
        <v>休日</v>
      </c>
      <c r="AR15" s="67">
        <f t="shared" si="42"/>
        <v>44576</v>
      </c>
      <c r="AS15" t="str">
        <f t="shared" si="18"/>
        <v>休日</v>
      </c>
      <c r="AT15" s="67">
        <f t="shared" si="43"/>
        <v>44592</v>
      </c>
      <c r="AU15">
        <f t="shared" si="19"/>
      </c>
      <c r="AV15" s="67">
        <f t="shared" si="44"/>
        <v>44607</v>
      </c>
      <c r="AW15">
        <f t="shared" si="20"/>
      </c>
      <c r="AX15" s="67">
        <f t="shared" si="45"/>
      </c>
      <c r="AY15">
        <f t="shared" si="21"/>
      </c>
      <c r="AZ15" s="67">
        <f t="shared" si="46"/>
        <v>44635</v>
      </c>
      <c r="BA15">
        <f t="shared" si="22"/>
      </c>
      <c r="BB15" s="67">
        <f t="shared" si="47"/>
        <v>44651</v>
      </c>
      <c r="BC15">
        <f t="shared" si="23"/>
      </c>
    </row>
    <row r="16" spans="5:55" ht="13.5">
      <c r="E16" s="67">
        <v>44561</v>
      </c>
      <c r="H16" s="67">
        <f t="shared" si="24"/>
        <v>44302</v>
      </c>
      <c r="I16">
        <f t="shared" si="0"/>
      </c>
      <c r="J16" s="67">
        <f t="shared" si="25"/>
      </c>
      <c r="K16">
        <f t="shared" si="1"/>
      </c>
      <c r="L16" s="67">
        <f t="shared" si="26"/>
        <v>44332</v>
      </c>
      <c r="M16" t="str">
        <f t="shared" si="2"/>
        <v>休日</v>
      </c>
      <c r="N16" s="67">
        <f t="shared" si="27"/>
      </c>
      <c r="O16">
        <f t="shared" si="3"/>
      </c>
      <c r="P16" s="67">
        <f t="shared" si="28"/>
        <v>44363</v>
      </c>
      <c r="Q16">
        <f t="shared" si="4"/>
      </c>
      <c r="R16" s="67">
        <f t="shared" si="29"/>
      </c>
      <c r="S16">
        <f t="shared" si="5"/>
      </c>
      <c r="T16" s="67">
        <f t="shared" si="30"/>
        <v>44393</v>
      </c>
      <c r="U16">
        <f t="shared" si="6"/>
      </c>
      <c r="V16" s="67">
        <f t="shared" si="31"/>
      </c>
      <c r="W16">
        <f t="shared" si="7"/>
      </c>
      <c r="X16" s="67">
        <f t="shared" si="32"/>
        <v>44424</v>
      </c>
      <c r="Y16">
        <f t="shared" si="8"/>
      </c>
      <c r="Z16" s="67">
        <f t="shared" si="33"/>
      </c>
      <c r="AA16">
        <f t="shared" si="9"/>
      </c>
      <c r="AB16" s="67">
        <f t="shared" si="34"/>
        <v>44455</v>
      </c>
      <c r="AC16">
        <f t="shared" si="10"/>
      </c>
      <c r="AD16" s="67">
        <f t="shared" si="35"/>
      </c>
      <c r="AE16">
        <f t="shared" si="11"/>
      </c>
      <c r="AF16" s="67">
        <f t="shared" si="36"/>
        <v>44485</v>
      </c>
      <c r="AG16" t="str">
        <f t="shared" si="12"/>
        <v>休日</v>
      </c>
      <c r="AH16" s="67">
        <f t="shared" si="37"/>
      </c>
      <c r="AI16">
        <f t="shared" si="13"/>
      </c>
      <c r="AJ16" s="67">
        <f t="shared" si="38"/>
        <v>44516</v>
      </c>
      <c r="AK16">
        <f t="shared" si="14"/>
      </c>
      <c r="AL16" s="67">
        <f t="shared" si="39"/>
      </c>
      <c r="AM16">
        <f t="shared" si="15"/>
      </c>
      <c r="AN16" s="67">
        <f t="shared" si="40"/>
        <v>44546</v>
      </c>
      <c r="AO16">
        <f t="shared" si="16"/>
      </c>
      <c r="AP16" s="67">
        <f t="shared" si="41"/>
      </c>
      <c r="AQ16">
        <f t="shared" si="17"/>
      </c>
      <c r="AR16" s="67">
        <f t="shared" si="42"/>
        <v>44577</v>
      </c>
      <c r="AS16" t="str">
        <f t="shared" si="18"/>
        <v>休日</v>
      </c>
      <c r="AT16" s="67">
        <f t="shared" si="43"/>
      </c>
      <c r="AU16">
        <f t="shared" si="19"/>
      </c>
      <c r="AV16" s="67">
        <f t="shared" si="44"/>
        <v>44608</v>
      </c>
      <c r="AW16">
        <f t="shared" si="20"/>
      </c>
      <c r="AX16" s="67">
        <f t="shared" si="45"/>
      </c>
      <c r="AY16">
        <f t="shared" si="21"/>
      </c>
      <c r="AZ16" s="67">
        <f t="shared" si="46"/>
        <v>44636</v>
      </c>
      <c r="BA16">
        <f t="shared" si="22"/>
      </c>
      <c r="BB16" s="67">
        <f t="shared" si="47"/>
      </c>
      <c r="BC16">
        <f t="shared" si="23"/>
      </c>
    </row>
    <row r="17" spans="5:32" ht="13.5">
      <c r="E17" s="67">
        <v>44562</v>
      </c>
      <c r="F17" t="s">
        <v>60</v>
      </c>
      <c r="H17" s="67"/>
      <c r="L17" s="67"/>
      <c r="N17" s="67"/>
      <c r="P17" s="67"/>
      <c r="R17" s="67"/>
      <c r="T17" s="67"/>
      <c r="V17" s="67"/>
      <c r="X17" s="67"/>
      <c r="Z17" s="67"/>
      <c r="AB17" s="67"/>
      <c r="AD17" s="67"/>
      <c r="AF17" s="67"/>
    </row>
    <row r="18" spans="5:32" ht="13.5">
      <c r="E18" s="67">
        <v>44563</v>
      </c>
      <c r="H18" s="67"/>
      <c r="L18" s="67"/>
      <c r="N18" s="67"/>
      <c r="P18" s="67"/>
      <c r="R18" s="67"/>
      <c r="T18" s="67"/>
      <c r="V18" s="67"/>
      <c r="X18" s="67"/>
      <c r="Z18" s="67"/>
      <c r="AB18" s="67"/>
      <c r="AD18" s="67"/>
      <c r="AF18" s="67"/>
    </row>
    <row r="19" spans="5:32" ht="13.5">
      <c r="E19" s="67">
        <v>44564</v>
      </c>
      <c r="H19" s="67"/>
      <c r="L19" s="67"/>
      <c r="N19" s="67"/>
      <c r="P19" s="67"/>
      <c r="R19" s="67"/>
      <c r="T19" s="67"/>
      <c r="V19" s="67"/>
      <c r="X19" s="67"/>
      <c r="Z19" s="67"/>
      <c r="AB19" s="67"/>
      <c r="AD19" s="67"/>
      <c r="AF19" s="67"/>
    </row>
    <row r="20" spans="5:32" ht="13.5">
      <c r="E20" s="67">
        <v>44571</v>
      </c>
      <c r="F20" t="s">
        <v>61</v>
      </c>
      <c r="H20" s="67"/>
      <c r="L20" s="67"/>
      <c r="N20" s="67"/>
      <c r="P20" s="67"/>
      <c r="R20" s="67"/>
      <c r="T20" s="67"/>
      <c r="V20" s="67"/>
      <c r="X20" s="67"/>
      <c r="Z20" s="67"/>
      <c r="AB20" s="67"/>
      <c r="AD20" s="67"/>
      <c r="AF20" s="67"/>
    </row>
    <row r="21" spans="5:32" ht="13.5">
      <c r="E21" s="67">
        <v>44603</v>
      </c>
      <c r="F21" t="s">
        <v>62</v>
      </c>
      <c r="H21" s="67"/>
      <c r="L21" s="67"/>
      <c r="N21" s="67"/>
      <c r="P21" s="67"/>
      <c r="R21" s="67"/>
      <c r="T21" s="67"/>
      <c r="V21" s="67"/>
      <c r="X21" s="67"/>
      <c r="Z21" s="67"/>
      <c r="AB21" s="67"/>
      <c r="AD21" s="67"/>
      <c r="AF21" s="67"/>
    </row>
    <row r="22" spans="5:32" ht="13.5">
      <c r="E22" s="67">
        <v>44615</v>
      </c>
      <c r="F22" t="s">
        <v>63</v>
      </c>
      <c r="H22" s="67"/>
      <c r="L22" s="67"/>
      <c r="N22" s="67"/>
      <c r="P22" s="67"/>
      <c r="R22" s="67"/>
      <c r="T22" s="67"/>
      <c r="V22" s="67"/>
      <c r="X22" s="67"/>
      <c r="Z22" s="67"/>
      <c r="AB22" s="67"/>
      <c r="AD22" s="67"/>
      <c r="AF22" s="67"/>
    </row>
    <row r="23" spans="5:32" ht="13.5">
      <c r="E23" s="67">
        <v>44641</v>
      </c>
      <c r="F23" t="s">
        <v>64</v>
      </c>
      <c r="H23" s="67"/>
      <c r="L23" s="67"/>
      <c r="N23" s="67"/>
      <c r="P23" s="67"/>
      <c r="R23" s="67"/>
      <c r="T23" s="67"/>
      <c r="V23" s="67"/>
      <c r="X23" s="67"/>
      <c r="Z23" s="67"/>
      <c r="AB23" s="67"/>
      <c r="AD23" s="67"/>
      <c r="AF23" s="67"/>
    </row>
    <row r="24" spans="8:32" ht="13.5">
      <c r="H24" s="67"/>
      <c r="L24" s="67"/>
      <c r="N24" s="67"/>
      <c r="P24" s="67"/>
      <c r="R24" s="67"/>
      <c r="T24" s="67"/>
      <c r="V24" s="67"/>
      <c r="X24" s="67"/>
      <c r="Z24" s="67"/>
      <c r="AB24" s="67"/>
      <c r="AD24" s="67"/>
      <c r="AF24" s="67"/>
    </row>
    <row r="25" spans="8:32" ht="13.5">
      <c r="H25" s="67"/>
      <c r="L25" s="67"/>
      <c r="N25" s="67"/>
      <c r="P25" s="67"/>
      <c r="R25" s="67"/>
      <c r="T25" s="67"/>
      <c r="V25" s="67"/>
      <c r="X25" s="67"/>
      <c r="Z25" s="67"/>
      <c r="AB25" s="67"/>
      <c r="AD25" s="67"/>
      <c r="AF25" s="67"/>
    </row>
    <row r="26" spans="8:32" ht="13.5">
      <c r="H26" s="67"/>
      <c r="L26" s="67"/>
      <c r="N26" s="67"/>
      <c r="P26" s="67"/>
      <c r="R26" s="67"/>
      <c r="T26" s="67"/>
      <c r="V26" s="67"/>
      <c r="X26" s="67"/>
      <c r="Z26" s="67"/>
      <c r="AB26" s="67"/>
      <c r="AD26" s="67"/>
      <c r="AF26" s="67"/>
    </row>
    <row r="27" spans="5:32" ht="13.5">
      <c r="E27" s="67"/>
      <c r="H27" s="67"/>
      <c r="L27" s="67"/>
      <c r="N27" s="67"/>
      <c r="P27" s="67"/>
      <c r="R27" s="67"/>
      <c r="T27" s="67"/>
      <c r="V27" s="67"/>
      <c r="X27" s="67"/>
      <c r="Z27" s="67"/>
      <c r="AB27" s="67"/>
      <c r="AD27" s="67"/>
      <c r="AF27" s="67"/>
    </row>
    <row r="28" spans="5:32" ht="13.5">
      <c r="E28" s="67"/>
      <c r="H28" s="67"/>
      <c r="L28" s="67"/>
      <c r="N28" s="67"/>
      <c r="P28" s="67"/>
      <c r="R28" s="67"/>
      <c r="T28" s="67"/>
      <c r="V28" s="67"/>
      <c r="X28" s="67"/>
      <c r="Z28" s="67"/>
      <c r="AB28" s="67"/>
      <c r="AD28" s="67"/>
      <c r="AF28" s="67"/>
    </row>
    <row r="29" spans="5:32" ht="13.5">
      <c r="E29" s="67"/>
      <c r="H29" s="67"/>
      <c r="L29" s="67"/>
      <c r="N29" s="67"/>
      <c r="P29" s="67"/>
      <c r="R29" s="67"/>
      <c r="T29" s="67"/>
      <c r="V29" s="67"/>
      <c r="X29" s="67"/>
      <c r="Z29" s="67"/>
      <c r="AB29" s="67"/>
      <c r="AD29" s="67"/>
      <c r="AF29" s="67"/>
    </row>
    <row r="30" spans="5:32" ht="13.5">
      <c r="E30" s="67"/>
      <c r="H30" s="67"/>
      <c r="L30" s="67"/>
      <c r="N30" s="67"/>
      <c r="P30" s="67"/>
      <c r="R30" s="67"/>
      <c r="T30" s="67"/>
      <c r="V30" s="67"/>
      <c r="X30" s="67"/>
      <c r="Z30" s="67"/>
      <c r="AB30" s="67"/>
      <c r="AD30" s="67"/>
      <c r="AF30" s="67"/>
    </row>
    <row r="31" spans="5:32" ht="13.5">
      <c r="E31" s="67"/>
      <c r="H31" s="67"/>
      <c r="L31" s="67"/>
      <c r="N31" s="67"/>
      <c r="P31" s="67"/>
      <c r="R31" s="67"/>
      <c r="T31" s="67"/>
      <c r="V31" s="67"/>
      <c r="X31" s="67"/>
      <c r="Z31" s="67"/>
      <c r="AB31" s="67"/>
      <c r="AD31" s="67"/>
      <c r="AF31" s="67"/>
    </row>
    <row r="32" ht="13.5">
      <c r="E32" s="67"/>
    </row>
    <row r="33" ht="13.5">
      <c r="E33" s="67"/>
    </row>
    <row r="34" ht="13.5">
      <c r="E34" s="67"/>
    </row>
    <row r="35" ht="13.5">
      <c r="E35" s="67"/>
    </row>
    <row r="36" ht="13.5">
      <c r="E36" s="67"/>
    </row>
    <row r="37" ht="13.5">
      <c r="E37" s="67"/>
    </row>
    <row r="38" ht="13.5">
      <c r="E38" s="67"/>
    </row>
    <row r="39" ht="13.5">
      <c r="E39" s="67"/>
    </row>
    <row r="40" ht="13.5">
      <c r="E40" s="67"/>
    </row>
    <row r="41" ht="13.5">
      <c r="E41" s="67"/>
    </row>
    <row r="42" ht="13.5">
      <c r="E42" s="67"/>
    </row>
    <row r="43" ht="13.5">
      <c r="E43" s="67"/>
    </row>
    <row r="44" ht="13.5">
      <c r="E44" s="67"/>
    </row>
    <row r="45" ht="13.5">
      <c r="E45" s="67"/>
    </row>
    <row r="46" ht="13.5">
      <c r="E46" s="67"/>
    </row>
    <row r="47" ht="13.5">
      <c r="E47" s="67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Q10" sqref="Q10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11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44501</v>
      </c>
      <c r="B7" s="79">
        <f>A7</f>
        <v>44501</v>
      </c>
      <c r="C7" s="32">
        <f>+$Q$7</f>
        <v>0.3541666666666667</v>
      </c>
      <c r="D7" s="33">
        <f>+$R$7</f>
        <v>0.75</v>
      </c>
      <c r="E7" s="60">
        <f>IF(C7="","",D7-C7)</f>
        <v>0.3958333333333333</v>
      </c>
      <c r="F7" s="206"/>
      <c r="G7" s="207"/>
      <c r="H7" s="80"/>
      <c r="I7" s="78">
        <f>+A22+1</f>
        <v>44517</v>
      </c>
      <c r="J7" s="79">
        <f>I7</f>
        <v>44517</v>
      </c>
      <c r="K7" s="61">
        <f>+$Q$7</f>
        <v>0.3541666666666667</v>
      </c>
      <c r="L7" s="62">
        <f>+$R$7</f>
        <v>0.75</v>
      </c>
      <c r="M7" s="60">
        <f>IF(K7="","",L7-K7)</f>
        <v>0.3958333333333333</v>
      </c>
      <c r="N7" s="179"/>
      <c r="O7" s="180"/>
      <c r="Q7" s="39">
        <v>0.3541666666666667</v>
      </c>
      <c r="R7" s="39">
        <v>0.75</v>
      </c>
    </row>
    <row r="8" spans="1:17" ht="30" customHeight="1">
      <c r="A8" s="78">
        <f aca="true" t="shared" si="0" ref="A8:A22">A7+1</f>
        <v>44502</v>
      </c>
      <c r="B8" s="79">
        <f>A8</f>
        <v>44502</v>
      </c>
      <c r="C8" s="59">
        <f aca="true" t="shared" si="1" ref="C8:C22">+$Q$7</f>
        <v>0.3541666666666667</v>
      </c>
      <c r="D8" s="60">
        <f aca="true" t="shared" si="2" ref="D8:D22">+$R$7</f>
        <v>0.75</v>
      </c>
      <c r="E8" s="60">
        <f>IF(C8="","",D8-C8)</f>
        <v>0.3958333333333333</v>
      </c>
      <c r="F8" s="179"/>
      <c r="G8" s="180"/>
      <c r="H8" s="84"/>
      <c r="I8" s="78">
        <f aca="true" t="shared" si="3" ref="I8:I20">I7+1</f>
        <v>44518</v>
      </c>
      <c r="J8" s="79">
        <f aca="true" t="shared" si="4" ref="J8:J19">I8</f>
        <v>44518</v>
      </c>
      <c r="K8" s="59">
        <f aca="true" t="shared" si="5" ref="K8:K20">+$Q$7</f>
        <v>0.3541666666666667</v>
      </c>
      <c r="L8" s="60">
        <f aca="true" t="shared" si="6" ref="L8:L20">+$R$7</f>
        <v>0.75</v>
      </c>
      <c r="M8" s="60">
        <f aca="true" t="shared" si="7" ref="M8:M19">IF(K8="","",L8-K8)</f>
        <v>0.3958333333333333</v>
      </c>
      <c r="N8" s="179"/>
      <c r="O8" s="180"/>
      <c r="Q8" s="9" t="s">
        <v>73</v>
      </c>
    </row>
    <row r="9" spans="1:15" ht="30" customHeight="1">
      <c r="A9" s="76">
        <f t="shared" si="0"/>
        <v>44503</v>
      </c>
      <c r="B9" s="77">
        <f aca="true" t="shared" si="8" ref="B9:B21">A9</f>
        <v>44503</v>
      </c>
      <c r="C9" s="35"/>
      <c r="D9" s="36"/>
      <c r="E9" s="36">
        <f aca="true" t="shared" si="9" ref="E9:E21">IF(C9="","",D9-C9)</f>
      </c>
      <c r="F9" s="163"/>
      <c r="G9" s="164"/>
      <c r="H9" s="84"/>
      <c r="I9" s="78">
        <f t="shared" si="3"/>
        <v>44519</v>
      </c>
      <c r="J9" s="79">
        <f t="shared" si="4"/>
        <v>44519</v>
      </c>
      <c r="K9" s="59">
        <f t="shared" si="5"/>
        <v>0.3541666666666667</v>
      </c>
      <c r="L9" s="60">
        <f t="shared" si="6"/>
        <v>0.75</v>
      </c>
      <c r="M9" s="60">
        <f t="shared" si="7"/>
        <v>0.3958333333333333</v>
      </c>
      <c r="N9" s="179"/>
      <c r="O9" s="180"/>
    </row>
    <row r="10" spans="1:15" ht="30" customHeight="1">
      <c r="A10" s="78">
        <f t="shared" si="0"/>
        <v>44504</v>
      </c>
      <c r="B10" s="79">
        <f t="shared" si="8"/>
        <v>44504</v>
      </c>
      <c r="C10" s="59">
        <f t="shared" si="1"/>
        <v>0.3541666666666667</v>
      </c>
      <c r="D10" s="60">
        <f t="shared" si="2"/>
        <v>0.75</v>
      </c>
      <c r="E10" s="60">
        <f t="shared" si="9"/>
        <v>0.3958333333333333</v>
      </c>
      <c r="F10" s="179"/>
      <c r="G10" s="180"/>
      <c r="H10" s="85"/>
      <c r="I10" s="76">
        <f t="shared" si="3"/>
        <v>44520</v>
      </c>
      <c r="J10" s="77">
        <f t="shared" si="4"/>
        <v>44520</v>
      </c>
      <c r="K10" s="35"/>
      <c r="L10" s="36"/>
      <c r="M10" s="36">
        <f t="shared" si="7"/>
      </c>
      <c r="N10" s="174"/>
      <c r="O10" s="173"/>
    </row>
    <row r="11" spans="1:15" ht="30" customHeight="1">
      <c r="A11" s="78">
        <f t="shared" si="0"/>
        <v>44505</v>
      </c>
      <c r="B11" s="79">
        <f t="shared" si="8"/>
        <v>44505</v>
      </c>
      <c r="C11" s="59">
        <f t="shared" si="1"/>
        <v>0.3541666666666667</v>
      </c>
      <c r="D11" s="60">
        <f t="shared" si="2"/>
        <v>0.75</v>
      </c>
      <c r="E11" s="60">
        <f t="shared" si="9"/>
        <v>0.3958333333333333</v>
      </c>
      <c r="F11" s="179"/>
      <c r="G11" s="180"/>
      <c r="H11" s="80"/>
      <c r="I11" s="76">
        <f t="shared" si="3"/>
        <v>44521</v>
      </c>
      <c r="J11" s="77">
        <f t="shared" si="4"/>
        <v>44521</v>
      </c>
      <c r="K11" s="35"/>
      <c r="L11" s="36"/>
      <c r="M11" s="36">
        <f t="shared" si="7"/>
      </c>
      <c r="N11" s="163"/>
      <c r="O11" s="164"/>
    </row>
    <row r="12" spans="1:15" ht="30" customHeight="1">
      <c r="A12" s="76">
        <f t="shared" si="0"/>
        <v>44506</v>
      </c>
      <c r="B12" s="77">
        <f>A12</f>
        <v>44506</v>
      </c>
      <c r="C12" s="35"/>
      <c r="D12" s="36"/>
      <c r="E12" s="36">
        <f>IF(C12="","",D12-C12)</f>
      </c>
      <c r="F12" s="174"/>
      <c r="G12" s="173"/>
      <c r="H12" s="80"/>
      <c r="I12" s="78">
        <f t="shared" si="3"/>
        <v>44522</v>
      </c>
      <c r="J12" s="79">
        <f t="shared" si="4"/>
        <v>44522</v>
      </c>
      <c r="K12" s="59">
        <f t="shared" si="5"/>
        <v>0.3541666666666667</v>
      </c>
      <c r="L12" s="60">
        <f t="shared" si="6"/>
        <v>0.75</v>
      </c>
      <c r="M12" s="60">
        <f t="shared" si="7"/>
        <v>0.3958333333333333</v>
      </c>
      <c r="N12" s="179"/>
      <c r="O12" s="180"/>
    </row>
    <row r="13" spans="1:15" ht="30" customHeight="1">
      <c r="A13" s="76">
        <f t="shared" si="0"/>
        <v>44507</v>
      </c>
      <c r="B13" s="77">
        <f>A13</f>
        <v>44507</v>
      </c>
      <c r="C13" s="35"/>
      <c r="D13" s="36"/>
      <c r="E13" s="36">
        <f>IF(C13="","",D13-C13)</f>
      </c>
      <c r="F13" s="163"/>
      <c r="G13" s="164"/>
      <c r="H13" s="80"/>
      <c r="I13" s="76">
        <f t="shared" si="3"/>
        <v>44523</v>
      </c>
      <c r="J13" s="77">
        <f>I13</f>
        <v>44523</v>
      </c>
      <c r="K13" s="35"/>
      <c r="L13" s="36"/>
      <c r="M13" s="36">
        <f>IF(K13="","",L13-K13)</f>
      </c>
      <c r="N13" s="163"/>
      <c r="O13" s="164"/>
    </row>
    <row r="14" spans="1:15" ht="30" customHeight="1">
      <c r="A14" s="78">
        <f t="shared" si="0"/>
        <v>44508</v>
      </c>
      <c r="B14" s="86">
        <f t="shared" si="8"/>
        <v>44508</v>
      </c>
      <c r="C14" s="59">
        <f t="shared" si="1"/>
        <v>0.3541666666666667</v>
      </c>
      <c r="D14" s="60">
        <f t="shared" si="2"/>
        <v>0.75</v>
      </c>
      <c r="E14" s="60">
        <f t="shared" si="9"/>
        <v>0.3958333333333333</v>
      </c>
      <c r="F14" s="202"/>
      <c r="G14" s="178"/>
      <c r="H14" s="87"/>
      <c r="I14" s="78">
        <f t="shared" si="3"/>
        <v>44524</v>
      </c>
      <c r="J14" s="79">
        <f>I14</f>
        <v>44524</v>
      </c>
      <c r="K14" s="59">
        <f t="shared" si="5"/>
        <v>0.3541666666666667</v>
      </c>
      <c r="L14" s="60">
        <f t="shared" si="6"/>
        <v>0.75</v>
      </c>
      <c r="M14" s="60">
        <f>IF(K14="","",L14-K14)</f>
        <v>0.3958333333333333</v>
      </c>
      <c r="N14" s="179"/>
      <c r="O14" s="180"/>
    </row>
    <row r="15" spans="1:15" ht="30" customHeight="1">
      <c r="A15" s="78">
        <f t="shared" si="0"/>
        <v>44509</v>
      </c>
      <c r="B15" s="79">
        <f>A15</f>
        <v>44509</v>
      </c>
      <c r="C15" s="59">
        <f t="shared" si="1"/>
        <v>0.3541666666666667</v>
      </c>
      <c r="D15" s="60">
        <f t="shared" si="2"/>
        <v>0.75</v>
      </c>
      <c r="E15" s="60">
        <f>IF(C15="","",D15-C15)</f>
        <v>0.3958333333333333</v>
      </c>
      <c r="F15" s="179"/>
      <c r="G15" s="180"/>
      <c r="H15" s="84"/>
      <c r="I15" s="78">
        <f t="shared" si="3"/>
        <v>44525</v>
      </c>
      <c r="J15" s="79">
        <f t="shared" si="4"/>
        <v>44525</v>
      </c>
      <c r="K15" s="59">
        <f t="shared" si="5"/>
        <v>0.3541666666666667</v>
      </c>
      <c r="L15" s="60">
        <f t="shared" si="6"/>
        <v>0.75</v>
      </c>
      <c r="M15" s="60">
        <f t="shared" si="7"/>
        <v>0.3958333333333333</v>
      </c>
      <c r="N15" s="179"/>
      <c r="O15" s="180"/>
    </row>
    <row r="16" spans="1:15" ht="30" customHeight="1">
      <c r="A16" s="78">
        <f t="shared" si="0"/>
        <v>44510</v>
      </c>
      <c r="B16" s="79">
        <f>A16</f>
        <v>44510</v>
      </c>
      <c r="C16" s="59">
        <f t="shared" si="1"/>
        <v>0.3541666666666667</v>
      </c>
      <c r="D16" s="60">
        <f t="shared" si="2"/>
        <v>0.75</v>
      </c>
      <c r="E16" s="60">
        <f>IF(C16="","",D16-C16)</f>
        <v>0.3958333333333333</v>
      </c>
      <c r="F16" s="179"/>
      <c r="G16" s="180"/>
      <c r="H16" s="84"/>
      <c r="I16" s="78">
        <f t="shared" si="3"/>
        <v>44526</v>
      </c>
      <c r="J16" s="79">
        <f t="shared" si="4"/>
        <v>44526</v>
      </c>
      <c r="K16" s="59">
        <f t="shared" si="5"/>
        <v>0.3541666666666667</v>
      </c>
      <c r="L16" s="60">
        <f t="shared" si="6"/>
        <v>0.75</v>
      </c>
      <c r="M16" s="60">
        <f t="shared" si="7"/>
        <v>0.3958333333333333</v>
      </c>
      <c r="N16" s="179"/>
      <c r="O16" s="180"/>
    </row>
    <row r="17" spans="1:15" ht="30" customHeight="1">
      <c r="A17" s="78">
        <f t="shared" si="0"/>
        <v>44511</v>
      </c>
      <c r="B17" s="79">
        <f t="shared" si="8"/>
        <v>44511</v>
      </c>
      <c r="C17" s="59">
        <f t="shared" si="1"/>
        <v>0.3541666666666667</v>
      </c>
      <c r="D17" s="60">
        <f t="shared" si="2"/>
        <v>0.75</v>
      </c>
      <c r="E17" s="60">
        <f t="shared" si="9"/>
        <v>0.3958333333333333</v>
      </c>
      <c r="F17" s="179"/>
      <c r="G17" s="180"/>
      <c r="H17" s="84"/>
      <c r="I17" s="76">
        <f t="shared" si="3"/>
        <v>44527</v>
      </c>
      <c r="J17" s="77">
        <f t="shared" si="4"/>
        <v>44527</v>
      </c>
      <c r="K17" s="35"/>
      <c r="L17" s="36"/>
      <c r="M17" s="36">
        <f t="shared" si="7"/>
      </c>
      <c r="N17" s="174"/>
      <c r="O17" s="173"/>
    </row>
    <row r="18" spans="1:15" ht="30" customHeight="1">
      <c r="A18" s="78">
        <f t="shared" si="0"/>
        <v>44512</v>
      </c>
      <c r="B18" s="79">
        <f t="shared" si="8"/>
        <v>44512</v>
      </c>
      <c r="C18" s="59">
        <f t="shared" si="1"/>
        <v>0.3541666666666667</v>
      </c>
      <c r="D18" s="60">
        <f t="shared" si="2"/>
        <v>0.75</v>
      </c>
      <c r="E18" s="60">
        <f t="shared" si="9"/>
        <v>0.3958333333333333</v>
      </c>
      <c r="F18" s="179"/>
      <c r="G18" s="180"/>
      <c r="H18" s="84"/>
      <c r="I18" s="76">
        <f t="shared" si="3"/>
        <v>44528</v>
      </c>
      <c r="J18" s="77">
        <f t="shared" si="4"/>
        <v>44528</v>
      </c>
      <c r="K18" s="35"/>
      <c r="L18" s="36"/>
      <c r="M18" s="36">
        <f t="shared" si="7"/>
      </c>
      <c r="N18" s="163"/>
      <c r="O18" s="164"/>
    </row>
    <row r="19" spans="1:15" ht="30" customHeight="1">
      <c r="A19" s="76">
        <f t="shared" si="0"/>
        <v>44513</v>
      </c>
      <c r="B19" s="77">
        <f>A19</f>
        <v>44513</v>
      </c>
      <c r="C19" s="35"/>
      <c r="D19" s="36"/>
      <c r="E19" s="36">
        <f>IF(C19="","",D19-C19)</f>
      </c>
      <c r="F19" s="174"/>
      <c r="G19" s="173"/>
      <c r="H19" s="84"/>
      <c r="I19" s="78">
        <f t="shared" si="3"/>
        <v>44529</v>
      </c>
      <c r="J19" s="79">
        <f t="shared" si="4"/>
        <v>44529</v>
      </c>
      <c r="K19" s="59">
        <f t="shared" si="5"/>
        <v>0.3541666666666667</v>
      </c>
      <c r="L19" s="60">
        <f t="shared" si="6"/>
        <v>0.75</v>
      </c>
      <c r="M19" s="60">
        <f t="shared" si="7"/>
        <v>0.3958333333333333</v>
      </c>
      <c r="N19" s="199"/>
      <c r="O19" s="194"/>
    </row>
    <row r="20" spans="1:15" ht="30" customHeight="1">
      <c r="A20" s="76">
        <f t="shared" si="0"/>
        <v>44514</v>
      </c>
      <c r="B20" s="77">
        <f>A20</f>
        <v>44514</v>
      </c>
      <c r="C20" s="35"/>
      <c r="D20" s="36"/>
      <c r="E20" s="36">
        <f>IF(C20="","",D20-C20)</f>
      </c>
      <c r="F20" s="163"/>
      <c r="G20" s="164"/>
      <c r="H20" s="85"/>
      <c r="I20" s="78">
        <f t="shared" si="3"/>
        <v>44530</v>
      </c>
      <c r="J20" s="79">
        <f>I20</f>
        <v>44530</v>
      </c>
      <c r="K20" s="59">
        <f t="shared" si="5"/>
        <v>0.3541666666666667</v>
      </c>
      <c r="L20" s="60">
        <f t="shared" si="6"/>
        <v>0.75</v>
      </c>
      <c r="M20" s="60">
        <f>IF(K20="","",L20-K20)</f>
        <v>0.3958333333333333</v>
      </c>
      <c r="N20" s="179"/>
      <c r="O20" s="180"/>
    </row>
    <row r="21" spans="1:15" ht="30" customHeight="1" thickBot="1">
      <c r="A21" s="78">
        <f t="shared" si="0"/>
        <v>44515</v>
      </c>
      <c r="B21" s="79">
        <f t="shared" si="8"/>
        <v>44515</v>
      </c>
      <c r="C21" s="59">
        <f t="shared" si="1"/>
        <v>0.3541666666666667</v>
      </c>
      <c r="D21" s="60">
        <f t="shared" si="2"/>
        <v>0.75</v>
      </c>
      <c r="E21" s="60">
        <f t="shared" si="9"/>
        <v>0.3958333333333333</v>
      </c>
      <c r="F21" s="179"/>
      <c r="G21" s="180"/>
      <c r="H21" s="85"/>
      <c r="I21" s="78"/>
      <c r="J21" s="79"/>
      <c r="K21" s="59"/>
      <c r="L21" s="60"/>
      <c r="M21" s="60"/>
      <c r="N21" s="179"/>
      <c r="O21" s="180"/>
    </row>
    <row r="22" spans="1:15" ht="30" customHeight="1" thickBot="1">
      <c r="A22" s="88">
        <f t="shared" si="0"/>
        <v>44516</v>
      </c>
      <c r="B22" s="91">
        <f>A22</f>
        <v>44516</v>
      </c>
      <c r="C22" s="65">
        <f t="shared" si="1"/>
        <v>0.3541666666666667</v>
      </c>
      <c r="D22" s="66">
        <f t="shared" si="2"/>
        <v>0.75</v>
      </c>
      <c r="E22" s="66">
        <f>IF(C22="","",D22-C22)</f>
        <v>0.3958333333333333</v>
      </c>
      <c r="F22" s="200"/>
      <c r="G22" s="201"/>
      <c r="H22" s="84"/>
      <c r="I22" s="189" t="s">
        <v>38</v>
      </c>
      <c r="J22" s="190"/>
      <c r="K22" s="190"/>
      <c r="L22" s="190"/>
      <c r="M22" s="93">
        <f>SUM(E7:E22,M7:M21)</f>
        <v>7.916666666666664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IF(M22&gt;Sheet1!A2*Sheet1!C8+Sheet1!A5,"要","不要")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A10" sqref="A10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12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44531</v>
      </c>
      <c r="B7" s="79">
        <f>A7</f>
        <v>44531</v>
      </c>
      <c r="C7" s="32">
        <f>+$Q$7</f>
        <v>0.3541666666666667</v>
      </c>
      <c r="D7" s="33">
        <f>+$R$7</f>
        <v>0.75</v>
      </c>
      <c r="E7" s="60">
        <f>IF(C7="","",D7-C7)</f>
        <v>0.3958333333333333</v>
      </c>
      <c r="F7" s="206"/>
      <c r="G7" s="207"/>
      <c r="H7" s="80"/>
      <c r="I7" s="78">
        <f>A22+1</f>
        <v>44547</v>
      </c>
      <c r="J7" s="79">
        <f>I7</f>
        <v>44547</v>
      </c>
      <c r="K7" s="61">
        <f>+$Q$7</f>
        <v>0.3541666666666667</v>
      </c>
      <c r="L7" s="62">
        <f>+$R$7</f>
        <v>0.75</v>
      </c>
      <c r="M7" s="60">
        <f>IF(K7="","",L7-K7)</f>
        <v>0.3958333333333333</v>
      </c>
      <c r="N7" s="179"/>
      <c r="O7" s="180"/>
      <c r="Q7" s="39">
        <v>0.3541666666666667</v>
      </c>
      <c r="R7" s="39">
        <v>0.75</v>
      </c>
    </row>
    <row r="8" spans="1:17" ht="30" customHeight="1">
      <c r="A8" s="78">
        <f aca="true" t="shared" si="0" ref="A8:A22">A7+1</f>
        <v>44532</v>
      </c>
      <c r="B8" s="79">
        <f>A8</f>
        <v>44532</v>
      </c>
      <c r="C8" s="59">
        <f aca="true" t="shared" si="1" ref="C8:C22">+$Q$7</f>
        <v>0.3541666666666667</v>
      </c>
      <c r="D8" s="60">
        <f aca="true" t="shared" si="2" ref="D8:D22">+$R$7</f>
        <v>0.75</v>
      </c>
      <c r="E8" s="60">
        <f>IF(C8="","",D8-C8)</f>
        <v>0.3958333333333333</v>
      </c>
      <c r="F8" s="179"/>
      <c r="G8" s="180"/>
      <c r="H8" s="84"/>
      <c r="I8" s="76">
        <f>I7+1</f>
        <v>44548</v>
      </c>
      <c r="J8" s="77">
        <f>I8</f>
        <v>44548</v>
      </c>
      <c r="K8" s="35"/>
      <c r="L8" s="36"/>
      <c r="M8" s="36">
        <f>IF(K8="","",L8-K8)</f>
      </c>
      <c r="N8" s="174"/>
      <c r="O8" s="173"/>
      <c r="Q8" s="9" t="s">
        <v>73</v>
      </c>
    </row>
    <row r="9" spans="1:15" ht="30" customHeight="1">
      <c r="A9" s="78">
        <f t="shared" si="0"/>
        <v>44533</v>
      </c>
      <c r="B9" s="79">
        <f>A9</f>
        <v>44533</v>
      </c>
      <c r="C9" s="59">
        <f t="shared" si="1"/>
        <v>0.3541666666666667</v>
      </c>
      <c r="D9" s="60">
        <f t="shared" si="2"/>
        <v>0.75</v>
      </c>
      <c r="E9" s="60">
        <f>IF(C9="","",D9-C9)</f>
        <v>0.3958333333333333</v>
      </c>
      <c r="F9" s="179"/>
      <c r="G9" s="180"/>
      <c r="H9" s="84"/>
      <c r="I9" s="76">
        <f>I8+1</f>
        <v>44549</v>
      </c>
      <c r="J9" s="77">
        <f>I9</f>
        <v>44549</v>
      </c>
      <c r="K9" s="35"/>
      <c r="L9" s="36"/>
      <c r="M9" s="36">
        <f>IF(K9="","",L9-K9)</f>
      </c>
      <c r="N9" s="163"/>
      <c r="O9" s="164"/>
    </row>
    <row r="10" spans="1:15" ht="30" customHeight="1">
      <c r="A10" s="76">
        <f t="shared" si="0"/>
        <v>44534</v>
      </c>
      <c r="B10" s="77">
        <f>A10</f>
        <v>44534</v>
      </c>
      <c r="C10" s="35"/>
      <c r="D10" s="36"/>
      <c r="E10" s="36">
        <f>IF(C10="","",D10-C10)</f>
      </c>
      <c r="F10" s="174"/>
      <c r="G10" s="173"/>
      <c r="H10" s="85"/>
      <c r="I10" s="78">
        <f aca="true" t="shared" si="3" ref="I10:I21">I9+1</f>
        <v>44550</v>
      </c>
      <c r="J10" s="79">
        <f aca="true" t="shared" si="4" ref="J10:J21">I10</f>
        <v>44550</v>
      </c>
      <c r="K10" s="59">
        <f aca="true" t="shared" si="5" ref="K10:K17">+$Q$7</f>
        <v>0.3541666666666667</v>
      </c>
      <c r="L10" s="60">
        <f aca="true" t="shared" si="6" ref="L10:L17">+$R$7</f>
        <v>0.75</v>
      </c>
      <c r="M10" s="60">
        <f aca="true" t="shared" si="7" ref="M10:M21">IF(K10="","",L10-K10)</f>
        <v>0.3958333333333333</v>
      </c>
      <c r="N10" s="217"/>
      <c r="O10" s="176"/>
    </row>
    <row r="11" spans="1:15" ht="30" customHeight="1">
      <c r="A11" s="76">
        <f t="shared" si="0"/>
        <v>44535</v>
      </c>
      <c r="B11" s="77">
        <f>A11</f>
        <v>44535</v>
      </c>
      <c r="C11" s="35"/>
      <c r="D11" s="36"/>
      <c r="E11" s="36">
        <f>IF(C11="","",D11-C11)</f>
      </c>
      <c r="F11" s="163"/>
      <c r="G11" s="164"/>
      <c r="H11" s="80"/>
      <c r="I11" s="78">
        <f t="shared" si="3"/>
        <v>44551</v>
      </c>
      <c r="J11" s="79">
        <f t="shared" si="4"/>
        <v>44551</v>
      </c>
      <c r="K11" s="59">
        <f t="shared" si="5"/>
        <v>0.3541666666666667</v>
      </c>
      <c r="L11" s="60">
        <f t="shared" si="6"/>
        <v>0.75</v>
      </c>
      <c r="M11" s="60">
        <f t="shared" si="7"/>
        <v>0.3958333333333333</v>
      </c>
      <c r="N11" s="217"/>
      <c r="O11" s="176"/>
    </row>
    <row r="12" spans="1:15" ht="30" customHeight="1">
      <c r="A12" s="78">
        <f t="shared" si="0"/>
        <v>44536</v>
      </c>
      <c r="B12" s="79">
        <f aca="true" t="shared" si="8" ref="B12:B21">A12</f>
        <v>44536</v>
      </c>
      <c r="C12" s="59">
        <f t="shared" si="1"/>
        <v>0.3541666666666667</v>
      </c>
      <c r="D12" s="60">
        <f t="shared" si="2"/>
        <v>0.75</v>
      </c>
      <c r="E12" s="60">
        <f aca="true" t="shared" si="9" ref="E12:E21">IF(C12="","",D12-C12)</f>
        <v>0.3958333333333333</v>
      </c>
      <c r="F12" s="179"/>
      <c r="G12" s="180"/>
      <c r="H12" s="80"/>
      <c r="I12" s="78">
        <f t="shared" si="3"/>
        <v>44552</v>
      </c>
      <c r="J12" s="79">
        <f t="shared" si="4"/>
        <v>44552</v>
      </c>
      <c r="K12" s="59">
        <f t="shared" si="5"/>
        <v>0.3541666666666667</v>
      </c>
      <c r="L12" s="60">
        <f t="shared" si="6"/>
        <v>0.75</v>
      </c>
      <c r="M12" s="60">
        <f t="shared" si="7"/>
        <v>0.3958333333333333</v>
      </c>
      <c r="N12" s="179"/>
      <c r="O12" s="180"/>
    </row>
    <row r="13" spans="1:15" ht="30" customHeight="1">
      <c r="A13" s="78">
        <f t="shared" si="0"/>
        <v>44537</v>
      </c>
      <c r="B13" s="79">
        <f t="shared" si="8"/>
        <v>44537</v>
      </c>
      <c r="C13" s="59">
        <f t="shared" si="1"/>
        <v>0.3541666666666667</v>
      </c>
      <c r="D13" s="60">
        <f t="shared" si="2"/>
        <v>0.75</v>
      </c>
      <c r="E13" s="60">
        <f t="shared" si="9"/>
        <v>0.3958333333333333</v>
      </c>
      <c r="F13" s="179"/>
      <c r="G13" s="180"/>
      <c r="H13" s="80"/>
      <c r="I13" s="78">
        <f t="shared" si="3"/>
        <v>44553</v>
      </c>
      <c r="J13" s="79">
        <f t="shared" si="4"/>
        <v>44553</v>
      </c>
      <c r="K13" s="59">
        <f t="shared" si="5"/>
        <v>0.3541666666666667</v>
      </c>
      <c r="L13" s="60">
        <f t="shared" si="6"/>
        <v>0.75</v>
      </c>
      <c r="M13" s="60">
        <f t="shared" si="7"/>
        <v>0.3958333333333333</v>
      </c>
      <c r="N13" s="179"/>
      <c r="O13" s="180"/>
    </row>
    <row r="14" spans="1:15" ht="30" customHeight="1">
      <c r="A14" s="78">
        <f t="shared" si="0"/>
        <v>44538</v>
      </c>
      <c r="B14" s="86">
        <f t="shared" si="8"/>
        <v>44538</v>
      </c>
      <c r="C14" s="59">
        <f t="shared" si="1"/>
        <v>0.3541666666666667</v>
      </c>
      <c r="D14" s="60">
        <f t="shared" si="2"/>
        <v>0.75</v>
      </c>
      <c r="E14" s="60">
        <f t="shared" si="9"/>
        <v>0.3958333333333333</v>
      </c>
      <c r="F14" s="202"/>
      <c r="G14" s="178"/>
      <c r="H14" s="87"/>
      <c r="I14" s="78">
        <f t="shared" si="3"/>
        <v>44554</v>
      </c>
      <c r="J14" s="79">
        <f>I14</f>
        <v>44554</v>
      </c>
      <c r="K14" s="59">
        <f t="shared" si="5"/>
        <v>0.3541666666666667</v>
      </c>
      <c r="L14" s="60">
        <f t="shared" si="6"/>
        <v>0.75</v>
      </c>
      <c r="M14" s="60">
        <f>IF(K14="","",L14-K14)</f>
        <v>0.3958333333333333</v>
      </c>
      <c r="N14" s="179"/>
      <c r="O14" s="180"/>
    </row>
    <row r="15" spans="1:15" ht="30" customHeight="1">
      <c r="A15" s="78">
        <f t="shared" si="0"/>
        <v>44539</v>
      </c>
      <c r="B15" s="79">
        <f>A15</f>
        <v>44539</v>
      </c>
      <c r="C15" s="59">
        <f t="shared" si="1"/>
        <v>0.3541666666666667</v>
      </c>
      <c r="D15" s="60">
        <f t="shared" si="2"/>
        <v>0.75</v>
      </c>
      <c r="E15" s="60">
        <f>IF(C15="","",D15-C15)</f>
        <v>0.3958333333333333</v>
      </c>
      <c r="F15" s="179"/>
      <c r="G15" s="180"/>
      <c r="H15" s="84"/>
      <c r="I15" s="76">
        <f t="shared" si="3"/>
        <v>44555</v>
      </c>
      <c r="J15" s="77">
        <f t="shared" si="4"/>
        <v>44555</v>
      </c>
      <c r="K15" s="35"/>
      <c r="L15" s="36"/>
      <c r="M15" s="36">
        <f t="shared" si="7"/>
      </c>
      <c r="N15" s="174"/>
      <c r="O15" s="173"/>
    </row>
    <row r="16" spans="1:15" ht="30" customHeight="1">
      <c r="A16" s="78">
        <f t="shared" si="0"/>
        <v>44540</v>
      </c>
      <c r="B16" s="79">
        <f>A16</f>
        <v>44540</v>
      </c>
      <c r="C16" s="59">
        <f t="shared" si="1"/>
        <v>0.3541666666666667</v>
      </c>
      <c r="D16" s="60">
        <f t="shared" si="2"/>
        <v>0.75</v>
      </c>
      <c r="E16" s="60">
        <f>IF(C16="","",D16-C16)</f>
        <v>0.3958333333333333</v>
      </c>
      <c r="F16" s="179"/>
      <c r="G16" s="180"/>
      <c r="H16" s="84"/>
      <c r="I16" s="76">
        <f t="shared" si="3"/>
        <v>44556</v>
      </c>
      <c r="J16" s="77">
        <f t="shared" si="4"/>
        <v>44556</v>
      </c>
      <c r="K16" s="35"/>
      <c r="L16" s="36"/>
      <c r="M16" s="36">
        <f t="shared" si="7"/>
      </c>
      <c r="N16" s="163"/>
      <c r="O16" s="164"/>
    </row>
    <row r="17" spans="1:15" ht="30" customHeight="1">
      <c r="A17" s="76">
        <f t="shared" si="0"/>
        <v>44541</v>
      </c>
      <c r="B17" s="77">
        <f>A17</f>
        <v>44541</v>
      </c>
      <c r="C17" s="35"/>
      <c r="D17" s="36"/>
      <c r="E17" s="36">
        <f>IF(C17="","",D17-C17)</f>
      </c>
      <c r="F17" s="174"/>
      <c r="G17" s="173"/>
      <c r="H17" s="84"/>
      <c r="I17" s="78">
        <f t="shared" si="3"/>
        <v>44557</v>
      </c>
      <c r="J17" s="79">
        <f t="shared" si="4"/>
        <v>44557</v>
      </c>
      <c r="K17" s="59">
        <f t="shared" si="5"/>
        <v>0.3541666666666667</v>
      </c>
      <c r="L17" s="60">
        <f t="shared" si="6"/>
        <v>0.75</v>
      </c>
      <c r="M17" s="60">
        <f t="shared" si="7"/>
        <v>0.3958333333333333</v>
      </c>
      <c r="N17" s="179"/>
      <c r="O17" s="180"/>
    </row>
    <row r="18" spans="1:15" ht="30" customHeight="1">
      <c r="A18" s="76">
        <f t="shared" si="0"/>
        <v>44542</v>
      </c>
      <c r="B18" s="77">
        <f>A18</f>
        <v>44542</v>
      </c>
      <c r="C18" s="35"/>
      <c r="D18" s="36"/>
      <c r="E18" s="36">
        <f>IF(C18="","",D18-C18)</f>
      </c>
      <c r="F18" s="163"/>
      <c r="G18" s="164"/>
      <c r="H18" s="84"/>
      <c r="I18" s="78">
        <f t="shared" si="3"/>
        <v>44558</v>
      </c>
      <c r="J18" s="79">
        <f t="shared" si="4"/>
        <v>44558</v>
      </c>
      <c r="K18" s="59"/>
      <c r="L18" s="60"/>
      <c r="M18" s="60"/>
      <c r="N18" s="179" t="s">
        <v>69</v>
      </c>
      <c r="O18" s="180"/>
    </row>
    <row r="19" spans="1:15" ht="30" customHeight="1">
      <c r="A19" s="78">
        <f t="shared" si="0"/>
        <v>44543</v>
      </c>
      <c r="B19" s="79">
        <f t="shared" si="8"/>
        <v>44543</v>
      </c>
      <c r="C19" s="59">
        <f t="shared" si="1"/>
        <v>0.3541666666666667</v>
      </c>
      <c r="D19" s="60">
        <f t="shared" si="2"/>
        <v>0.75</v>
      </c>
      <c r="E19" s="60">
        <f t="shared" si="9"/>
        <v>0.3958333333333333</v>
      </c>
      <c r="F19" s="179"/>
      <c r="G19" s="180"/>
      <c r="H19" s="84"/>
      <c r="I19" s="76">
        <f t="shared" si="3"/>
        <v>44559</v>
      </c>
      <c r="J19" s="77">
        <f t="shared" si="4"/>
        <v>44559</v>
      </c>
      <c r="K19" s="35"/>
      <c r="L19" s="36"/>
      <c r="M19" s="36">
        <f t="shared" si="7"/>
      </c>
      <c r="N19" s="174"/>
      <c r="O19" s="173"/>
    </row>
    <row r="20" spans="1:15" ht="30" customHeight="1">
      <c r="A20" s="78">
        <f t="shared" si="0"/>
        <v>44544</v>
      </c>
      <c r="B20" s="79">
        <f t="shared" si="8"/>
        <v>44544</v>
      </c>
      <c r="C20" s="59">
        <f t="shared" si="1"/>
        <v>0.3541666666666667</v>
      </c>
      <c r="D20" s="60">
        <f t="shared" si="2"/>
        <v>0.75</v>
      </c>
      <c r="E20" s="60">
        <f t="shared" si="9"/>
        <v>0.3958333333333333</v>
      </c>
      <c r="F20" s="179"/>
      <c r="G20" s="180"/>
      <c r="H20" s="85"/>
      <c r="I20" s="76">
        <f t="shared" si="3"/>
        <v>44560</v>
      </c>
      <c r="J20" s="77">
        <f t="shared" si="4"/>
        <v>44560</v>
      </c>
      <c r="K20" s="35"/>
      <c r="L20" s="36"/>
      <c r="M20" s="36">
        <f t="shared" si="7"/>
      </c>
      <c r="N20" s="163"/>
      <c r="O20" s="164"/>
    </row>
    <row r="21" spans="1:15" ht="30" customHeight="1" thickBot="1">
      <c r="A21" s="78">
        <f t="shared" si="0"/>
        <v>44545</v>
      </c>
      <c r="B21" s="79">
        <f t="shared" si="8"/>
        <v>44545</v>
      </c>
      <c r="C21" s="59">
        <f t="shared" si="1"/>
        <v>0.3541666666666667</v>
      </c>
      <c r="D21" s="60">
        <f t="shared" si="2"/>
        <v>0.75</v>
      </c>
      <c r="E21" s="60">
        <f t="shared" si="9"/>
        <v>0.3958333333333333</v>
      </c>
      <c r="F21" s="179"/>
      <c r="G21" s="180"/>
      <c r="H21" s="85"/>
      <c r="I21" s="97">
        <f t="shared" si="3"/>
        <v>44561</v>
      </c>
      <c r="J21" s="77">
        <f t="shared" si="4"/>
        <v>44561</v>
      </c>
      <c r="K21" s="105"/>
      <c r="L21" s="100"/>
      <c r="M21" s="100">
        <f t="shared" si="7"/>
      </c>
      <c r="N21" s="218"/>
      <c r="O21" s="188"/>
    </row>
    <row r="22" spans="1:15" ht="30" customHeight="1" thickBot="1">
      <c r="A22" s="88">
        <f t="shared" si="0"/>
        <v>44546</v>
      </c>
      <c r="B22" s="91">
        <f>A22</f>
        <v>44546</v>
      </c>
      <c r="C22" s="65">
        <f t="shared" si="1"/>
        <v>0.3541666666666667</v>
      </c>
      <c r="D22" s="66">
        <f t="shared" si="2"/>
        <v>0.75</v>
      </c>
      <c r="E22" s="66">
        <f>IF(C22="","",D22-C22)</f>
        <v>0.3958333333333333</v>
      </c>
      <c r="F22" s="200"/>
      <c r="G22" s="201"/>
      <c r="H22" s="84"/>
      <c r="I22" s="189" t="s">
        <v>38</v>
      </c>
      <c r="J22" s="190"/>
      <c r="K22" s="190"/>
      <c r="L22" s="190"/>
      <c r="M22" s="93">
        <f>SUM(E7:E22,M7:M21)</f>
        <v>7.520833333333331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IF(M22&gt;Sheet1!A2*Sheet1!C8+Sheet1!A5,"要","不要")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85" zoomScaleSheetLayoutView="85" zoomScalePageLayoutView="0" workbookViewId="0" topLeftCell="A10">
      <selection activeCell="F17" sqref="F17:G17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2022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1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6">
        <f>DATE(A2,A3,1)</f>
        <v>44562</v>
      </c>
      <c r="B7" s="77">
        <f>A7</f>
        <v>44562</v>
      </c>
      <c r="C7" s="35"/>
      <c r="D7" s="36"/>
      <c r="E7" s="36">
        <f>IF(C7="","",D7-C7)</f>
      </c>
      <c r="F7" s="174"/>
      <c r="G7" s="173"/>
      <c r="H7" s="80"/>
      <c r="I7" s="78">
        <f>A22+1</f>
        <v>44578</v>
      </c>
      <c r="J7" s="79">
        <f>I7</f>
        <v>44578</v>
      </c>
      <c r="K7" s="61">
        <f>+$Q$7</f>
        <v>0.3541666666666667</v>
      </c>
      <c r="L7" s="62">
        <f>+$R$7</f>
        <v>0.75</v>
      </c>
      <c r="M7" s="60">
        <f>IF(K7="","",L7-K7)</f>
        <v>0.3958333333333333</v>
      </c>
      <c r="N7" s="179"/>
      <c r="O7" s="180"/>
      <c r="Q7" s="39">
        <v>0.3541666666666667</v>
      </c>
      <c r="R7" s="39">
        <v>0.75</v>
      </c>
    </row>
    <row r="8" spans="1:17" ht="30" customHeight="1">
      <c r="A8" s="76">
        <f aca="true" t="shared" si="0" ref="A7:A22">A7+1</f>
        <v>44563</v>
      </c>
      <c r="B8" s="77">
        <f>A8</f>
        <v>44563</v>
      </c>
      <c r="C8" s="35"/>
      <c r="D8" s="36"/>
      <c r="E8" s="36">
        <f aca="true" t="shared" si="1" ref="E8:E19">IF(C8="","",D8-C8)</f>
      </c>
      <c r="F8" s="174"/>
      <c r="G8" s="173"/>
      <c r="H8" s="84"/>
      <c r="I8" s="78">
        <f aca="true" t="shared" si="2" ref="I8:I21">I7+1</f>
        <v>44579</v>
      </c>
      <c r="J8" s="79">
        <f aca="true" t="shared" si="3" ref="J8:J19">I8</f>
        <v>44579</v>
      </c>
      <c r="K8" s="59">
        <f aca="true" t="shared" si="4" ref="K8:K21">+$Q$7</f>
        <v>0.3541666666666667</v>
      </c>
      <c r="L8" s="60">
        <f aca="true" t="shared" si="5" ref="L8:L21">+$R$7</f>
        <v>0.75</v>
      </c>
      <c r="M8" s="60">
        <f aca="true" t="shared" si="6" ref="M8:M19">IF(K8="","",L8-K8)</f>
        <v>0.3958333333333333</v>
      </c>
      <c r="N8" s="179"/>
      <c r="O8" s="180"/>
      <c r="Q8" s="9" t="s">
        <v>73</v>
      </c>
    </row>
    <row r="9" spans="1:15" ht="30" customHeight="1">
      <c r="A9" s="76">
        <f t="shared" si="0"/>
        <v>44564</v>
      </c>
      <c r="B9" s="77">
        <f aca="true" t="shared" si="7" ref="B8:B19">A9</f>
        <v>44564</v>
      </c>
      <c r="C9" s="35"/>
      <c r="D9" s="36"/>
      <c r="E9" s="36">
        <f t="shared" si="1"/>
      </c>
      <c r="F9" s="163"/>
      <c r="G9" s="164"/>
      <c r="H9" s="84"/>
      <c r="I9" s="78">
        <f t="shared" si="2"/>
        <v>44580</v>
      </c>
      <c r="J9" s="79">
        <f t="shared" si="3"/>
        <v>44580</v>
      </c>
      <c r="K9" s="59">
        <f t="shared" si="4"/>
        <v>0.3541666666666667</v>
      </c>
      <c r="L9" s="60">
        <f t="shared" si="5"/>
        <v>0.75</v>
      </c>
      <c r="M9" s="60">
        <f t="shared" si="6"/>
        <v>0.3958333333333333</v>
      </c>
      <c r="N9" s="179"/>
      <c r="O9" s="180"/>
    </row>
    <row r="10" spans="1:15" ht="30" customHeight="1">
      <c r="A10" s="78">
        <f t="shared" si="0"/>
        <v>44565</v>
      </c>
      <c r="B10" s="79">
        <f t="shared" si="7"/>
        <v>44565</v>
      </c>
      <c r="C10" s="59">
        <f aca="true" t="shared" si="8" ref="C10:C22">+$Q$7</f>
        <v>0.3541666666666667</v>
      </c>
      <c r="D10" s="60">
        <f aca="true" t="shared" si="9" ref="D10:D22">+$R$7</f>
        <v>0.75</v>
      </c>
      <c r="E10" s="60">
        <f t="shared" si="1"/>
        <v>0.3958333333333333</v>
      </c>
      <c r="F10" s="179"/>
      <c r="G10" s="180"/>
      <c r="H10" s="85"/>
      <c r="I10" s="78">
        <f t="shared" si="2"/>
        <v>44581</v>
      </c>
      <c r="J10" s="79">
        <f t="shared" si="3"/>
        <v>44581</v>
      </c>
      <c r="K10" s="59">
        <f t="shared" si="4"/>
        <v>0.3541666666666667</v>
      </c>
      <c r="L10" s="60">
        <f t="shared" si="5"/>
        <v>0.75</v>
      </c>
      <c r="M10" s="60">
        <f t="shared" si="6"/>
        <v>0.3958333333333333</v>
      </c>
      <c r="N10" s="217"/>
      <c r="O10" s="176"/>
    </row>
    <row r="11" spans="1:15" ht="30" customHeight="1">
      <c r="A11" s="78">
        <f t="shared" si="0"/>
        <v>44566</v>
      </c>
      <c r="B11" s="79">
        <f t="shared" si="7"/>
        <v>44566</v>
      </c>
      <c r="C11" s="59">
        <f t="shared" si="8"/>
        <v>0.3541666666666667</v>
      </c>
      <c r="D11" s="60">
        <f t="shared" si="9"/>
        <v>0.75</v>
      </c>
      <c r="E11" s="60">
        <f t="shared" si="1"/>
        <v>0.3958333333333333</v>
      </c>
      <c r="F11" s="179"/>
      <c r="G11" s="180"/>
      <c r="H11" s="80"/>
      <c r="I11" s="78">
        <f t="shared" si="2"/>
        <v>44582</v>
      </c>
      <c r="J11" s="79">
        <f>I11</f>
        <v>44582</v>
      </c>
      <c r="K11" s="59">
        <f t="shared" si="4"/>
        <v>0.3541666666666667</v>
      </c>
      <c r="L11" s="60">
        <f t="shared" si="5"/>
        <v>0.75</v>
      </c>
      <c r="M11" s="60">
        <f>IF(K11="","",L11-K11)</f>
        <v>0.3958333333333333</v>
      </c>
      <c r="N11" s="217"/>
      <c r="O11" s="176"/>
    </row>
    <row r="12" spans="1:15" ht="30" customHeight="1">
      <c r="A12" s="78">
        <f t="shared" si="0"/>
        <v>44567</v>
      </c>
      <c r="B12" s="79">
        <f t="shared" si="7"/>
        <v>44567</v>
      </c>
      <c r="C12" s="59">
        <f t="shared" si="8"/>
        <v>0.3541666666666667</v>
      </c>
      <c r="D12" s="60">
        <f t="shared" si="9"/>
        <v>0.75</v>
      </c>
      <c r="E12" s="60">
        <f t="shared" si="1"/>
        <v>0.3958333333333333</v>
      </c>
      <c r="F12" s="179"/>
      <c r="G12" s="180"/>
      <c r="H12" s="80"/>
      <c r="I12" s="76">
        <f t="shared" si="2"/>
        <v>44583</v>
      </c>
      <c r="J12" s="96">
        <f t="shared" si="3"/>
        <v>44583</v>
      </c>
      <c r="K12" s="35"/>
      <c r="L12" s="36"/>
      <c r="M12" s="36">
        <f t="shared" si="6"/>
      </c>
      <c r="N12" s="174"/>
      <c r="O12" s="173"/>
    </row>
    <row r="13" spans="1:15" ht="30" customHeight="1">
      <c r="A13" s="78">
        <f t="shared" si="0"/>
        <v>44568</v>
      </c>
      <c r="B13" s="79">
        <f>A13</f>
        <v>44568</v>
      </c>
      <c r="C13" s="59">
        <f t="shared" si="8"/>
        <v>0.3541666666666667</v>
      </c>
      <c r="D13" s="60">
        <f t="shared" si="9"/>
        <v>0.75</v>
      </c>
      <c r="E13" s="60">
        <f>IF(C13="","",D13-C13)</f>
        <v>0.3958333333333333</v>
      </c>
      <c r="F13" s="179"/>
      <c r="G13" s="180"/>
      <c r="H13" s="80"/>
      <c r="I13" s="76">
        <f t="shared" si="2"/>
        <v>44584</v>
      </c>
      <c r="J13" s="96">
        <f>I13</f>
        <v>44584</v>
      </c>
      <c r="K13" s="35"/>
      <c r="L13" s="36"/>
      <c r="M13" s="36">
        <f>IF(K13="","",L13-K13)</f>
      </c>
      <c r="N13" s="174"/>
      <c r="O13" s="173"/>
    </row>
    <row r="14" spans="1:15" ht="30" customHeight="1">
      <c r="A14" s="76">
        <f t="shared" si="0"/>
        <v>44569</v>
      </c>
      <c r="B14" s="96">
        <f>A14</f>
        <v>44569</v>
      </c>
      <c r="C14" s="35"/>
      <c r="D14" s="36"/>
      <c r="E14" s="36">
        <f>IF(C14="","",D14-C14)</f>
      </c>
      <c r="F14" s="174"/>
      <c r="G14" s="173"/>
      <c r="H14" s="87"/>
      <c r="I14" s="78">
        <f t="shared" si="2"/>
        <v>44585</v>
      </c>
      <c r="J14" s="79">
        <f>I14</f>
        <v>44585</v>
      </c>
      <c r="K14" s="59">
        <f t="shared" si="4"/>
        <v>0.3541666666666667</v>
      </c>
      <c r="L14" s="60">
        <f t="shared" si="5"/>
        <v>0.75</v>
      </c>
      <c r="M14" s="60">
        <f>IF(K14="","",L14-K14)</f>
        <v>0.3958333333333333</v>
      </c>
      <c r="N14" s="179"/>
      <c r="O14" s="180"/>
    </row>
    <row r="15" spans="1:15" ht="30" customHeight="1">
      <c r="A15" s="76">
        <f t="shared" si="0"/>
        <v>44570</v>
      </c>
      <c r="B15" s="96">
        <f>A15</f>
        <v>44570</v>
      </c>
      <c r="C15" s="35"/>
      <c r="D15" s="36"/>
      <c r="E15" s="36">
        <f>IF(C15="","",D15-C15)</f>
      </c>
      <c r="F15" s="174"/>
      <c r="G15" s="173"/>
      <c r="H15" s="84"/>
      <c r="I15" s="78">
        <f t="shared" si="2"/>
        <v>44586</v>
      </c>
      <c r="J15" s="79">
        <f t="shared" si="3"/>
        <v>44586</v>
      </c>
      <c r="K15" s="59">
        <f t="shared" si="4"/>
        <v>0.3541666666666667</v>
      </c>
      <c r="L15" s="60">
        <f t="shared" si="5"/>
        <v>0.75</v>
      </c>
      <c r="M15" s="60">
        <f t="shared" si="6"/>
        <v>0.3958333333333333</v>
      </c>
      <c r="N15" s="179"/>
      <c r="O15" s="180"/>
    </row>
    <row r="16" spans="1:15" ht="30" customHeight="1">
      <c r="A16" s="76">
        <f t="shared" si="0"/>
        <v>44571</v>
      </c>
      <c r="B16" s="96">
        <f>A16</f>
        <v>44571</v>
      </c>
      <c r="C16" s="35"/>
      <c r="D16" s="36"/>
      <c r="E16" s="36">
        <f>IF(C16="","",D16-C16)</f>
      </c>
      <c r="F16" s="174"/>
      <c r="G16" s="173"/>
      <c r="H16" s="84"/>
      <c r="I16" s="78">
        <f t="shared" si="2"/>
        <v>44587</v>
      </c>
      <c r="J16" s="79">
        <f t="shared" si="3"/>
        <v>44587</v>
      </c>
      <c r="K16" s="59">
        <f t="shared" si="4"/>
        <v>0.3541666666666667</v>
      </c>
      <c r="L16" s="60">
        <f t="shared" si="5"/>
        <v>0.75</v>
      </c>
      <c r="M16" s="60">
        <f t="shared" si="6"/>
        <v>0.3958333333333333</v>
      </c>
      <c r="N16" s="179"/>
      <c r="O16" s="180"/>
    </row>
    <row r="17" spans="1:15" ht="30" customHeight="1">
      <c r="A17" s="78">
        <f t="shared" si="0"/>
        <v>44572</v>
      </c>
      <c r="B17" s="79">
        <f t="shared" si="7"/>
        <v>44572</v>
      </c>
      <c r="C17" s="59">
        <f t="shared" si="8"/>
        <v>0.3541666666666667</v>
      </c>
      <c r="D17" s="60">
        <f t="shared" si="9"/>
        <v>0.75</v>
      </c>
      <c r="E17" s="60">
        <f t="shared" si="1"/>
        <v>0.3958333333333333</v>
      </c>
      <c r="F17" s="179"/>
      <c r="G17" s="180"/>
      <c r="H17" s="84"/>
      <c r="I17" s="78">
        <f t="shared" si="2"/>
        <v>44588</v>
      </c>
      <c r="J17" s="79">
        <f t="shared" si="3"/>
        <v>44588</v>
      </c>
      <c r="K17" s="59">
        <f t="shared" si="4"/>
        <v>0.3541666666666667</v>
      </c>
      <c r="L17" s="60">
        <f t="shared" si="5"/>
        <v>0.75</v>
      </c>
      <c r="M17" s="60">
        <f t="shared" si="6"/>
        <v>0.3958333333333333</v>
      </c>
      <c r="N17" s="179"/>
      <c r="O17" s="180"/>
    </row>
    <row r="18" spans="1:15" ht="30" customHeight="1">
      <c r="A18" s="78">
        <f t="shared" si="0"/>
        <v>44573</v>
      </c>
      <c r="B18" s="79">
        <f t="shared" si="7"/>
        <v>44573</v>
      </c>
      <c r="C18" s="59">
        <f t="shared" si="8"/>
        <v>0.3541666666666667</v>
      </c>
      <c r="D18" s="60">
        <f t="shared" si="9"/>
        <v>0.75</v>
      </c>
      <c r="E18" s="60">
        <f t="shared" si="1"/>
        <v>0.3958333333333333</v>
      </c>
      <c r="F18" s="179"/>
      <c r="G18" s="180"/>
      <c r="H18" s="84"/>
      <c r="I18" s="78">
        <f t="shared" si="2"/>
        <v>44589</v>
      </c>
      <c r="J18" s="79">
        <f>I18</f>
        <v>44589</v>
      </c>
      <c r="K18" s="59">
        <f t="shared" si="4"/>
        <v>0.3541666666666667</v>
      </c>
      <c r="L18" s="60">
        <f t="shared" si="5"/>
        <v>0.75</v>
      </c>
      <c r="M18" s="60">
        <f>IF(K18="","",L18-K18)</f>
        <v>0.3958333333333333</v>
      </c>
      <c r="N18" s="217"/>
      <c r="O18" s="176"/>
    </row>
    <row r="19" spans="1:15" ht="30" customHeight="1">
      <c r="A19" s="78">
        <f t="shared" si="0"/>
        <v>44574</v>
      </c>
      <c r="B19" s="79">
        <f t="shared" si="7"/>
        <v>44574</v>
      </c>
      <c r="C19" s="59">
        <f t="shared" si="8"/>
        <v>0.3541666666666667</v>
      </c>
      <c r="D19" s="60">
        <f t="shared" si="9"/>
        <v>0.75</v>
      </c>
      <c r="E19" s="60">
        <f t="shared" si="1"/>
        <v>0.3958333333333333</v>
      </c>
      <c r="F19" s="179"/>
      <c r="G19" s="180"/>
      <c r="H19" s="84"/>
      <c r="I19" s="76">
        <f t="shared" si="2"/>
        <v>44590</v>
      </c>
      <c r="J19" s="96">
        <f t="shared" si="3"/>
        <v>44590</v>
      </c>
      <c r="K19" s="35"/>
      <c r="L19" s="36"/>
      <c r="M19" s="36">
        <f t="shared" si="6"/>
      </c>
      <c r="N19" s="174"/>
      <c r="O19" s="173"/>
    </row>
    <row r="20" spans="1:15" ht="30" customHeight="1">
      <c r="A20" s="78">
        <f t="shared" si="0"/>
        <v>44575</v>
      </c>
      <c r="B20" s="79">
        <f>A20</f>
        <v>44575</v>
      </c>
      <c r="C20" s="59">
        <f t="shared" si="8"/>
        <v>0.3541666666666667</v>
      </c>
      <c r="D20" s="60">
        <f t="shared" si="9"/>
        <v>0.75</v>
      </c>
      <c r="E20" s="60">
        <f>IF(C20="","",D20-C20)</f>
        <v>0.3958333333333333</v>
      </c>
      <c r="F20" s="179"/>
      <c r="G20" s="180"/>
      <c r="H20" s="85"/>
      <c r="I20" s="76">
        <f t="shared" si="2"/>
        <v>44591</v>
      </c>
      <c r="J20" s="96">
        <f>I20</f>
        <v>44591</v>
      </c>
      <c r="K20" s="35"/>
      <c r="L20" s="36"/>
      <c r="M20" s="36">
        <f>IF(K20="","",L20-K20)</f>
      </c>
      <c r="N20" s="174"/>
      <c r="O20" s="173"/>
    </row>
    <row r="21" spans="1:15" ht="30" customHeight="1" thickBot="1">
      <c r="A21" s="76">
        <f t="shared" si="0"/>
        <v>44576</v>
      </c>
      <c r="B21" s="96">
        <f>A21</f>
        <v>44576</v>
      </c>
      <c r="C21" s="35"/>
      <c r="D21" s="36"/>
      <c r="E21" s="36">
        <f>IF(C21="","",D21-C21)</f>
      </c>
      <c r="F21" s="174"/>
      <c r="G21" s="173"/>
      <c r="H21" s="85"/>
      <c r="I21" s="78">
        <f t="shared" si="2"/>
        <v>44592</v>
      </c>
      <c r="J21" s="79">
        <f>I21</f>
        <v>44592</v>
      </c>
      <c r="K21" s="59">
        <f t="shared" si="4"/>
        <v>0.3541666666666667</v>
      </c>
      <c r="L21" s="60">
        <f t="shared" si="5"/>
        <v>0.75</v>
      </c>
      <c r="M21" s="60">
        <f>IF(K21="","",L21-K21)</f>
        <v>0.3958333333333333</v>
      </c>
      <c r="N21" s="179"/>
      <c r="O21" s="180"/>
    </row>
    <row r="22" spans="1:15" ht="30" customHeight="1" thickBot="1">
      <c r="A22" s="97">
        <f t="shared" si="0"/>
        <v>44577</v>
      </c>
      <c r="B22" s="98">
        <f>A22</f>
        <v>44577</v>
      </c>
      <c r="C22" s="109"/>
      <c r="D22" s="110"/>
      <c r="E22" s="110">
        <f>IF(C22="","",D22-C22)</f>
      </c>
      <c r="F22" s="219"/>
      <c r="G22" s="220"/>
      <c r="H22" s="84"/>
      <c r="I22" s="189" t="s">
        <v>38</v>
      </c>
      <c r="J22" s="190"/>
      <c r="K22" s="190"/>
      <c r="L22" s="190"/>
      <c r="M22" s="93">
        <f>SUM(E7:E22,M7:M21)</f>
        <v>7.520833333333331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IF(M22&gt;Sheet1!A2*Sheet1!C8+Sheet1!A5,"要","不要")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A7" sqref="A7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2022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2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44593</v>
      </c>
      <c r="B7" s="79">
        <f>A7</f>
        <v>44593</v>
      </c>
      <c r="C7" s="32">
        <f>+$Q$7</f>
        <v>0.3541666666666667</v>
      </c>
      <c r="D7" s="33">
        <f>+$R$7</f>
        <v>0.75</v>
      </c>
      <c r="E7" s="60">
        <f>IF(C7="","",D7-C7)</f>
        <v>0.3958333333333333</v>
      </c>
      <c r="F7" s="206"/>
      <c r="G7" s="207"/>
      <c r="H7" s="80"/>
      <c r="I7" s="78">
        <f>+A22+1</f>
        <v>44609</v>
      </c>
      <c r="J7" s="79">
        <f aca="true" t="shared" si="0" ref="J7:J17">I7</f>
        <v>44609</v>
      </c>
      <c r="K7" s="61">
        <f>+$Q$7</f>
        <v>0.3541666666666667</v>
      </c>
      <c r="L7" s="62">
        <f>+$R$7</f>
        <v>0.75</v>
      </c>
      <c r="M7" s="60">
        <f aca="true" t="shared" si="1" ref="M7:M17">IF(K7="","",L7-K7)</f>
        <v>0.3958333333333333</v>
      </c>
      <c r="N7" s="179"/>
      <c r="O7" s="180"/>
      <c r="Q7" s="39">
        <v>0.3541666666666667</v>
      </c>
      <c r="R7" s="39">
        <v>0.75</v>
      </c>
    </row>
    <row r="8" spans="1:17" ht="30" customHeight="1">
      <c r="A8" s="78">
        <f aca="true" t="shared" si="2" ref="A8:A22">A7+1</f>
        <v>44594</v>
      </c>
      <c r="B8" s="79">
        <f aca="true" t="shared" si="3" ref="B8:B22">A8</f>
        <v>44594</v>
      </c>
      <c r="C8" s="59">
        <f aca="true" t="shared" si="4" ref="C8:C22">+$Q$7</f>
        <v>0.3541666666666667</v>
      </c>
      <c r="D8" s="60">
        <f aca="true" t="shared" si="5" ref="D8:D22">+$R$7</f>
        <v>0.75</v>
      </c>
      <c r="E8" s="60">
        <f aca="true" t="shared" si="6" ref="E8:E22">IF(C8="","",D8-C8)</f>
        <v>0.3958333333333333</v>
      </c>
      <c r="F8" s="179"/>
      <c r="G8" s="180"/>
      <c r="H8" s="84"/>
      <c r="I8" s="78">
        <f aca="true" t="shared" si="7" ref="I8:I18">I7+1</f>
        <v>44610</v>
      </c>
      <c r="J8" s="79">
        <f t="shared" si="0"/>
        <v>44610</v>
      </c>
      <c r="K8" s="59">
        <f aca="true" t="shared" si="8" ref="K8:K18">+$Q$7</f>
        <v>0.3541666666666667</v>
      </c>
      <c r="L8" s="60">
        <f aca="true" t="shared" si="9" ref="L8:L18">+$R$7</f>
        <v>0.75</v>
      </c>
      <c r="M8" s="60">
        <f t="shared" si="1"/>
        <v>0.3958333333333333</v>
      </c>
      <c r="N8" s="179"/>
      <c r="O8" s="180"/>
      <c r="Q8" s="9" t="s">
        <v>73</v>
      </c>
    </row>
    <row r="9" spans="1:15" ht="30" customHeight="1">
      <c r="A9" s="78">
        <f t="shared" si="2"/>
        <v>44595</v>
      </c>
      <c r="B9" s="79">
        <f t="shared" si="3"/>
        <v>44595</v>
      </c>
      <c r="C9" s="59">
        <f t="shared" si="4"/>
        <v>0.3541666666666667</v>
      </c>
      <c r="D9" s="60">
        <f t="shared" si="5"/>
        <v>0.75</v>
      </c>
      <c r="E9" s="60">
        <f t="shared" si="6"/>
        <v>0.3958333333333333</v>
      </c>
      <c r="F9" s="179"/>
      <c r="G9" s="180"/>
      <c r="H9" s="84"/>
      <c r="I9" s="76">
        <f t="shared" si="7"/>
        <v>44611</v>
      </c>
      <c r="J9" s="77">
        <f t="shared" si="0"/>
        <v>44611</v>
      </c>
      <c r="K9" s="35"/>
      <c r="L9" s="36"/>
      <c r="M9" s="36">
        <f t="shared" si="1"/>
      </c>
      <c r="N9" s="174"/>
      <c r="O9" s="173"/>
    </row>
    <row r="10" spans="1:15" ht="30" customHeight="1">
      <c r="A10" s="78">
        <f t="shared" si="2"/>
        <v>44596</v>
      </c>
      <c r="B10" s="79">
        <f t="shared" si="3"/>
        <v>44596</v>
      </c>
      <c r="C10" s="59">
        <f t="shared" si="4"/>
        <v>0.3541666666666667</v>
      </c>
      <c r="D10" s="60">
        <f t="shared" si="5"/>
        <v>0.75</v>
      </c>
      <c r="E10" s="60">
        <f t="shared" si="6"/>
        <v>0.3958333333333333</v>
      </c>
      <c r="F10" s="179"/>
      <c r="G10" s="180"/>
      <c r="H10" s="85"/>
      <c r="I10" s="76">
        <f t="shared" si="7"/>
        <v>44612</v>
      </c>
      <c r="J10" s="77">
        <f t="shared" si="0"/>
        <v>44612</v>
      </c>
      <c r="K10" s="35"/>
      <c r="L10" s="36"/>
      <c r="M10" s="36">
        <f t="shared" si="1"/>
      </c>
      <c r="N10" s="174"/>
      <c r="O10" s="173"/>
    </row>
    <row r="11" spans="1:15" ht="30" customHeight="1">
      <c r="A11" s="76">
        <f t="shared" si="2"/>
        <v>44597</v>
      </c>
      <c r="B11" s="77">
        <f>A11</f>
        <v>44597</v>
      </c>
      <c r="C11" s="35"/>
      <c r="D11" s="36"/>
      <c r="E11" s="36">
        <f>IF(C11="","",D11-C11)</f>
      </c>
      <c r="F11" s="108"/>
      <c r="G11" s="107"/>
      <c r="H11" s="80"/>
      <c r="I11" s="78">
        <f t="shared" si="7"/>
        <v>44613</v>
      </c>
      <c r="J11" s="79">
        <f>I11</f>
        <v>44613</v>
      </c>
      <c r="K11" s="59">
        <f t="shared" si="8"/>
        <v>0.3541666666666667</v>
      </c>
      <c r="L11" s="60">
        <f t="shared" si="9"/>
        <v>0.75</v>
      </c>
      <c r="M11" s="60">
        <f>IF(K11="","",L11-K11)</f>
        <v>0.3958333333333333</v>
      </c>
      <c r="N11" s="179"/>
      <c r="O11" s="180"/>
    </row>
    <row r="12" spans="1:15" ht="30" customHeight="1">
      <c r="A12" s="76">
        <f t="shared" si="2"/>
        <v>44598</v>
      </c>
      <c r="B12" s="77">
        <f>A12</f>
        <v>44598</v>
      </c>
      <c r="C12" s="35"/>
      <c r="D12" s="36"/>
      <c r="E12" s="36">
        <f>IF(C12="","",D12-C12)</f>
      </c>
      <c r="F12" s="163"/>
      <c r="G12" s="164"/>
      <c r="H12" s="80"/>
      <c r="I12" s="78">
        <f t="shared" si="7"/>
        <v>44614</v>
      </c>
      <c r="J12" s="79">
        <f t="shared" si="0"/>
        <v>44614</v>
      </c>
      <c r="K12" s="59">
        <f t="shared" si="8"/>
        <v>0.3541666666666667</v>
      </c>
      <c r="L12" s="60">
        <f t="shared" si="9"/>
        <v>0.75</v>
      </c>
      <c r="M12" s="60">
        <f t="shared" si="1"/>
        <v>0.3958333333333333</v>
      </c>
      <c r="N12" s="179"/>
      <c r="O12" s="180"/>
    </row>
    <row r="13" spans="1:15" ht="30" customHeight="1">
      <c r="A13" s="78">
        <f t="shared" si="2"/>
        <v>44599</v>
      </c>
      <c r="B13" s="79">
        <f>A13</f>
        <v>44599</v>
      </c>
      <c r="C13" s="59">
        <f t="shared" si="4"/>
        <v>0.3541666666666667</v>
      </c>
      <c r="D13" s="60">
        <f t="shared" si="5"/>
        <v>0.75</v>
      </c>
      <c r="E13" s="60">
        <f>IF(C13="","",D13-C13)</f>
        <v>0.3958333333333333</v>
      </c>
      <c r="F13" s="179"/>
      <c r="G13" s="180"/>
      <c r="H13" s="80"/>
      <c r="I13" s="76">
        <f t="shared" si="7"/>
        <v>44615</v>
      </c>
      <c r="J13" s="77">
        <f t="shared" si="0"/>
        <v>44615</v>
      </c>
      <c r="K13" s="35"/>
      <c r="L13" s="36"/>
      <c r="M13" s="36">
        <f t="shared" si="1"/>
      </c>
      <c r="N13" s="163"/>
      <c r="O13" s="164"/>
    </row>
    <row r="14" spans="1:15" ht="30" customHeight="1">
      <c r="A14" s="78">
        <f t="shared" si="2"/>
        <v>44600</v>
      </c>
      <c r="B14" s="86">
        <f t="shared" si="3"/>
        <v>44600</v>
      </c>
      <c r="C14" s="59">
        <f t="shared" si="4"/>
        <v>0.3541666666666667</v>
      </c>
      <c r="D14" s="60">
        <f t="shared" si="5"/>
        <v>0.75</v>
      </c>
      <c r="E14" s="60">
        <f t="shared" si="6"/>
        <v>0.3958333333333333</v>
      </c>
      <c r="F14" s="202"/>
      <c r="G14" s="178"/>
      <c r="H14" s="87"/>
      <c r="I14" s="78">
        <f t="shared" si="7"/>
        <v>44616</v>
      </c>
      <c r="J14" s="79">
        <f t="shared" si="0"/>
        <v>44616</v>
      </c>
      <c r="K14" s="59">
        <f t="shared" si="8"/>
        <v>0.3541666666666667</v>
      </c>
      <c r="L14" s="60">
        <f t="shared" si="9"/>
        <v>0.75</v>
      </c>
      <c r="M14" s="60">
        <f t="shared" si="1"/>
        <v>0.3958333333333333</v>
      </c>
      <c r="N14" s="179"/>
      <c r="O14" s="180"/>
    </row>
    <row r="15" spans="1:15" ht="30" customHeight="1">
      <c r="A15" s="78">
        <f t="shared" si="2"/>
        <v>44601</v>
      </c>
      <c r="B15" s="79">
        <f t="shared" si="3"/>
        <v>44601</v>
      </c>
      <c r="C15" s="59">
        <f t="shared" si="4"/>
        <v>0.3541666666666667</v>
      </c>
      <c r="D15" s="60">
        <f t="shared" si="5"/>
        <v>0.75</v>
      </c>
      <c r="E15" s="60">
        <f t="shared" si="6"/>
        <v>0.3958333333333333</v>
      </c>
      <c r="F15" s="179"/>
      <c r="G15" s="180"/>
      <c r="H15" s="84"/>
      <c r="I15" s="78">
        <f t="shared" si="7"/>
        <v>44617</v>
      </c>
      <c r="J15" s="79">
        <f t="shared" si="0"/>
        <v>44617</v>
      </c>
      <c r="K15" s="59">
        <f t="shared" si="8"/>
        <v>0.3541666666666667</v>
      </c>
      <c r="L15" s="60">
        <f t="shared" si="9"/>
        <v>0.75</v>
      </c>
      <c r="M15" s="60">
        <f t="shared" si="1"/>
        <v>0.3958333333333333</v>
      </c>
      <c r="N15" s="179"/>
      <c r="O15" s="180"/>
    </row>
    <row r="16" spans="1:15" ht="30" customHeight="1">
      <c r="A16" s="78">
        <f t="shared" si="2"/>
        <v>44602</v>
      </c>
      <c r="B16" s="79">
        <f t="shared" si="3"/>
        <v>44602</v>
      </c>
      <c r="C16" s="59">
        <f t="shared" si="4"/>
        <v>0.3541666666666667</v>
      </c>
      <c r="D16" s="60">
        <f t="shared" si="5"/>
        <v>0.75</v>
      </c>
      <c r="E16" s="60">
        <f t="shared" si="6"/>
        <v>0.3958333333333333</v>
      </c>
      <c r="F16" s="179"/>
      <c r="G16" s="180"/>
      <c r="H16" s="84"/>
      <c r="I16" s="76">
        <f t="shared" si="7"/>
        <v>44618</v>
      </c>
      <c r="J16" s="77">
        <f t="shared" si="0"/>
        <v>44618</v>
      </c>
      <c r="K16" s="35"/>
      <c r="L16" s="36"/>
      <c r="M16" s="36">
        <f t="shared" si="1"/>
      </c>
      <c r="N16" s="174"/>
      <c r="O16" s="173"/>
    </row>
    <row r="17" spans="1:15" ht="30" customHeight="1">
      <c r="A17" s="76">
        <f t="shared" si="2"/>
        <v>44603</v>
      </c>
      <c r="B17" s="77">
        <f t="shared" si="3"/>
        <v>44603</v>
      </c>
      <c r="C17" s="35"/>
      <c r="D17" s="36"/>
      <c r="E17" s="36">
        <f t="shared" si="6"/>
      </c>
      <c r="F17" s="163"/>
      <c r="G17" s="164"/>
      <c r="H17" s="84"/>
      <c r="I17" s="76">
        <f t="shared" si="7"/>
        <v>44619</v>
      </c>
      <c r="J17" s="77">
        <f t="shared" si="0"/>
        <v>44619</v>
      </c>
      <c r="K17" s="35"/>
      <c r="L17" s="36"/>
      <c r="M17" s="36">
        <f t="shared" si="1"/>
      </c>
      <c r="N17" s="174"/>
      <c r="O17" s="173"/>
    </row>
    <row r="18" spans="1:15" ht="30" customHeight="1">
      <c r="A18" s="76">
        <f t="shared" si="2"/>
        <v>44604</v>
      </c>
      <c r="B18" s="77">
        <f>A18</f>
        <v>44604</v>
      </c>
      <c r="C18" s="35"/>
      <c r="D18" s="36"/>
      <c r="E18" s="36">
        <f>IF(C18="","",D18-C18)</f>
      </c>
      <c r="F18" s="174"/>
      <c r="G18" s="173"/>
      <c r="H18" s="84"/>
      <c r="I18" s="78">
        <f t="shared" si="7"/>
        <v>44620</v>
      </c>
      <c r="J18" s="79">
        <f>I18</f>
        <v>44620</v>
      </c>
      <c r="K18" s="59">
        <f t="shared" si="8"/>
        <v>0.3541666666666667</v>
      </c>
      <c r="L18" s="60">
        <f t="shared" si="9"/>
        <v>0.75</v>
      </c>
      <c r="M18" s="60">
        <f>IF(K18="","",L18-K18)</f>
        <v>0.3958333333333333</v>
      </c>
      <c r="N18" s="179"/>
      <c r="O18" s="180"/>
    </row>
    <row r="19" spans="1:15" ht="30" customHeight="1">
      <c r="A19" s="76">
        <f t="shared" si="2"/>
        <v>44605</v>
      </c>
      <c r="B19" s="77">
        <f>A19</f>
        <v>44605</v>
      </c>
      <c r="C19" s="35"/>
      <c r="D19" s="36"/>
      <c r="E19" s="36">
        <f>IF(C19="","",D19-C19)</f>
      </c>
      <c r="F19" s="163"/>
      <c r="G19" s="164"/>
      <c r="H19" s="84"/>
      <c r="I19" s="78"/>
      <c r="J19" s="79"/>
      <c r="K19" s="59"/>
      <c r="L19" s="60"/>
      <c r="M19" s="60"/>
      <c r="N19" s="199"/>
      <c r="O19" s="194"/>
    </row>
    <row r="20" spans="1:15" ht="30" customHeight="1">
      <c r="A20" s="78">
        <f t="shared" si="2"/>
        <v>44606</v>
      </c>
      <c r="B20" s="79">
        <f>A20</f>
        <v>44606</v>
      </c>
      <c r="C20" s="59">
        <f t="shared" si="4"/>
        <v>0.3541666666666667</v>
      </c>
      <c r="D20" s="60">
        <f t="shared" si="5"/>
        <v>0.75</v>
      </c>
      <c r="E20" s="60">
        <f>IF(C20="","",D20-C20)</f>
        <v>0.3958333333333333</v>
      </c>
      <c r="F20" s="179"/>
      <c r="G20" s="180"/>
      <c r="H20" s="85"/>
      <c r="I20" s="78"/>
      <c r="J20" s="79"/>
      <c r="K20" s="59"/>
      <c r="L20" s="60"/>
      <c r="M20" s="60"/>
      <c r="N20" s="179"/>
      <c r="O20" s="180"/>
    </row>
    <row r="21" spans="1:15" ht="30" customHeight="1" thickBot="1">
      <c r="A21" s="78">
        <f t="shared" si="2"/>
        <v>44607</v>
      </c>
      <c r="B21" s="79">
        <f t="shared" si="3"/>
        <v>44607</v>
      </c>
      <c r="C21" s="59">
        <f t="shared" si="4"/>
        <v>0.3541666666666667</v>
      </c>
      <c r="D21" s="60">
        <f t="shared" si="5"/>
        <v>0.75</v>
      </c>
      <c r="E21" s="60">
        <f t="shared" si="6"/>
        <v>0.3958333333333333</v>
      </c>
      <c r="F21" s="179"/>
      <c r="G21" s="180"/>
      <c r="H21" s="85"/>
      <c r="I21" s="78"/>
      <c r="J21" s="79"/>
      <c r="K21" s="59"/>
      <c r="L21" s="60"/>
      <c r="M21" s="60"/>
      <c r="N21" s="179"/>
      <c r="O21" s="180"/>
    </row>
    <row r="22" spans="1:15" ht="30" customHeight="1" thickBot="1">
      <c r="A22" s="88">
        <f t="shared" si="2"/>
        <v>44608</v>
      </c>
      <c r="B22" s="91">
        <f t="shared" si="3"/>
        <v>44608</v>
      </c>
      <c r="C22" s="65">
        <f t="shared" si="4"/>
        <v>0.3541666666666667</v>
      </c>
      <c r="D22" s="66">
        <f t="shared" si="5"/>
        <v>0.75</v>
      </c>
      <c r="E22" s="66">
        <f t="shared" si="6"/>
        <v>0.3958333333333333</v>
      </c>
      <c r="F22" s="200"/>
      <c r="G22" s="201"/>
      <c r="H22" s="84"/>
      <c r="I22" s="189" t="s">
        <v>38</v>
      </c>
      <c r="J22" s="190"/>
      <c r="K22" s="190"/>
      <c r="L22" s="190"/>
      <c r="M22" s="93">
        <f>SUM(E7:E22,M7:M21)</f>
        <v>7.124999999999998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IF(M22&gt;Sheet1!A2*Sheet1!C8+Sheet1!A5,"要","不要")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7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Q10" sqref="Q10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2022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3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44621</v>
      </c>
      <c r="B7" s="79">
        <f>A7</f>
        <v>44621</v>
      </c>
      <c r="C7" s="32">
        <f>+$Q$7</f>
        <v>0.3541666666666667</v>
      </c>
      <c r="D7" s="33">
        <f>+$R$7</f>
        <v>0.75</v>
      </c>
      <c r="E7" s="60">
        <f>IF(C7="","",D7-C7)</f>
        <v>0.3958333333333333</v>
      </c>
      <c r="F7" s="206"/>
      <c r="G7" s="207"/>
      <c r="H7" s="80"/>
      <c r="I7" s="78">
        <f>A22+1</f>
        <v>44637</v>
      </c>
      <c r="J7" s="79">
        <f aca="true" t="shared" si="0" ref="J7:J21">I7</f>
        <v>44637</v>
      </c>
      <c r="K7" s="61">
        <f>+$Q$7</f>
        <v>0.3541666666666667</v>
      </c>
      <c r="L7" s="62">
        <f>+$R$7</f>
        <v>0.75</v>
      </c>
      <c r="M7" s="60">
        <f aca="true" t="shared" si="1" ref="M7:M21">IF(K7="","",L7-K7)</f>
        <v>0.3958333333333333</v>
      </c>
      <c r="N7" s="179"/>
      <c r="O7" s="180"/>
      <c r="Q7" s="39">
        <v>0.3541666666666667</v>
      </c>
      <c r="R7" s="39">
        <v>0.75</v>
      </c>
    </row>
    <row r="8" spans="1:17" ht="30" customHeight="1">
      <c r="A8" s="78">
        <f aca="true" t="shared" si="2" ref="A8:A22">A7+1</f>
        <v>44622</v>
      </c>
      <c r="B8" s="79">
        <f aca="true" t="shared" si="3" ref="B8:B22">A8</f>
        <v>44622</v>
      </c>
      <c r="C8" s="59">
        <f aca="true" t="shared" si="4" ref="C8:C22">+$Q$7</f>
        <v>0.3541666666666667</v>
      </c>
      <c r="D8" s="60">
        <f aca="true" t="shared" si="5" ref="D8:D22">+$R$7</f>
        <v>0.75</v>
      </c>
      <c r="E8" s="60">
        <f aca="true" t="shared" si="6" ref="E8:E22">IF(C8="","",D8-C8)</f>
        <v>0.3958333333333333</v>
      </c>
      <c r="F8" s="179"/>
      <c r="G8" s="180"/>
      <c r="H8" s="84"/>
      <c r="I8" s="78">
        <f>I7+1</f>
        <v>44638</v>
      </c>
      <c r="J8" s="79">
        <f t="shared" si="0"/>
        <v>44638</v>
      </c>
      <c r="K8" s="59">
        <f aca="true" t="shared" si="7" ref="K8:K21">+$Q$7</f>
        <v>0.3541666666666667</v>
      </c>
      <c r="L8" s="60">
        <f aca="true" t="shared" si="8" ref="L8:L21">+$R$7</f>
        <v>0.75</v>
      </c>
      <c r="M8" s="60">
        <f t="shared" si="1"/>
        <v>0.3958333333333333</v>
      </c>
      <c r="N8" s="179"/>
      <c r="O8" s="180"/>
      <c r="Q8" s="9" t="s">
        <v>73</v>
      </c>
    </row>
    <row r="9" spans="1:15" ht="30" customHeight="1">
      <c r="A9" s="78">
        <f t="shared" si="2"/>
        <v>44623</v>
      </c>
      <c r="B9" s="79">
        <f t="shared" si="3"/>
        <v>44623</v>
      </c>
      <c r="C9" s="59">
        <f t="shared" si="4"/>
        <v>0.3541666666666667</v>
      </c>
      <c r="D9" s="60">
        <f t="shared" si="5"/>
        <v>0.75</v>
      </c>
      <c r="E9" s="60">
        <f t="shared" si="6"/>
        <v>0.3958333333333333</v>
      </c>
      <c r="F9" s="179"/>
      <c r="G9" s="180"/>
      <c r="H9" s="84"/>
      <c r="I9" s="76">
        <f aca="true" t="shared" si="9" ref="I9:I21">I8+1</f>
        <v>44639</v>
      </c>
      <c r="J9" s="77">
        <f t="shared" si="0"/>
        <v>44639</v>
      </c>
      <c r="K9" s="35"/>
      <c r="L9" s="36"/>
      <c r="M9" s="36">
        <f t="shared" si="1"/>
      </c>
      <c r="N9" s="163"/>
      <c r="O9" s="164"/>
    </row>
    <row r="10" spans="1:15" ht="30" customHeight="1">
      <c r="A10" s="78">
        <f t="shared" si="2"/>
        <v>44624</v>
      </c>
      <c r="B10" s="79">
        <f>A10</f>
        <v>44624</v>
      </c>
      <c r="C10" s="59">
        <f t="shared" si="4"/>
        <v>0.3541666666666667</v>
      </c>
      <c r="D10" s="60">
        <f t="shared" si="5"/>
        <v>0.75</v>
      </c>
      <c r="E10" s="60">
        <f>IF(C10="","",D10-C10)</f>
        <v>0.3958333333333333</v>
      </c>
      <c r="F10" s="179"/>
      <c r="G10" s="180"/>
      <c r="H10" s="85"/>
      <c r="I10" s="76">
        <f t="shared" si="9"/>
        <v>44640</v>
      </c>
      <c r="J10" s="77">
        <f t="shared" si="0"/>
        <v>44640</v>
      </c>
      <c r="K10" s="35"/>
      <c r="L10" s="36"/>
      <c r="M10" s="36">
        <f t="shared" si="1"/>
      </c>
      <c r="N10" s="197"/>
      <c r="O10" s="154"/>
    </row>
    <row r="11" spans="1:15" ht="30" customHeight="1">
      <c r="A11" s="76">
        <f t="shared" si="2"/>
        <v>44625</v>
      </c>
      <c r="B11" s="77">
        <f t="shared" si="3"/>
        <v>44625</v>
      </c>
      <c r="C11" s="35"/>
      <c r="D11" s="36"/>
      <c r="E11" s="36">
        <f t="shared" si="6"/>
      </c>
      <c r="F11" s="197"/>
      <c r="G11" s="154"/>
      <c r="H11" s="80"/>
      <c r="I11" s="76">
        <f t="shared" si="9"/>
        <v>44641</v>
      </c>
      <c r="J11" s="77">
        <f>I11</f>
        <v>44641</v>
      </c>
      <c r="K11" s="35"/>
      <c r="L11" s="36"/>
      <c r="M11" s="36">
        <f>IF(K11="","",L11-K11)</f>
      </c>
      <c r="N11" s="197"/>
      <c r="O11" s="154"/>
    </row>
    <row r="12" spans="1:15" ht="30" customHeight="1">
      <c r="A12" s="76">
        <f t="shared" si="2"/>
        <v>44626</v>
      </c>
      <c r="B12" s="77">
        <f>A12</f>
        <v>44626</v>
      </c>
      <c r="C12" s="35"/>
      <c r="D12" s="36"/>
      <c r="E12" s="36">
        <f>IF(C12="","",D12-C12)</f>
      </c>
      <c r="F12" s="197"/>
      <c r="G12" s="154"/>
      <c r="H12" s="80"/>
      <c r="I12" s="78">
        <f t="shared" si="9"/>
        <v>44642</v>
      </c>
      <c r="J12" s="79">
        <f t="shared" si="0"/>
        <v>44642</v>
      </c>
      <c r="K12" s="59">
        <f t="shared" si="7"/>
        <v>0.3541666666666667</v>
      </c>
      <c r="L12" s="60">
        <f t="shared" si="8"/>
        <v>0.75</v>
      </c>
      <c r="M12" s="60">
        <f t="shared" si="1"/>
        <v>0.3958333333333333</v>
      </c>
      <c r="N12" s="179"/>
      <c r="O12" s="180"/>
    </row>
    <row r="13" spans="1:15" ht="30" customHeight="1">
      <c r="A13" s="78">
        <f t="shared" si="2"/>
        <v>44627</v>
      </c>
      <c r="B13" s="79">
        <f t="shared" si="3"/>
        <v>44627</v>
      </c>
      <c r="C13" s="59">
        <f t="shared" si="4"/>
        <v>0.3541666666666667</v>
      </c>
      <c r="D13" s="60">
        <f t="shared" si="5"/>
        <v>0.75</v>
      </c>
      <c r="E13" s="60">
        <f t="shared" si="6"/>
        <v>0.3958333333333333</v>
      </c>
      <c r="F13" s="179"/>
      <c r="G13" s="180"/>
      <c r="H13" s="80"/>
      <c r="I13" s="78">
        <f t="shared" si="9"/>
        <v>44643</v>
      </c>
      <c r="J13" s="79">
        <f t="shared" si="0"/>
        <v>44643</v>
      </c>
      <c r="K13" s="59">
        <f t="shared" si="7"/>
        <v>0.3541666666666667</v>
      </c>
      <c r="L13" s="60">
        <f t="shared" si="8"/>
        <v>0.75</v>
      </c>
      <c r="M13" s="60">
        <f t="shared" si="1"/>
        <v>0.3958333333333333</v>
      </c>
      <c r="N13" s="179"/>
      <c r="O13" s="180"/>
    </row>
    <row r="14" spans="1:15" ht="30" customHeight="1">
      <c r="A14" s="78">
        <f t="shared" si="2"/>
        <v>44628</v>
      </c>
      <c r="B14" s="86">
        <f t="shared" si="3"/>
        <v>44628</v>
      </c>
      <c r="C14" s="59">
        <f t="shared" si="4"/>
        <v>0.3541666666666667</v>
      </c>
      <c r="D14" s="60">
        <f t="shared" si="5"/>
        <v>0.75</v>
      </c>
      <c r="E14" s="60">
        <f t="shared" si="6"/>
        <v>0.3958333333333333</v>
      </c>
      <c r="F14" s="202"/>
      <c r="G14" s="178"/>
      <c r="H14" s="87"/>
      <c r="I14" s="78">
        <f t="shared" si="9"/>
        <v>44644</v>
      </c>
      <c r="J14" s="79">
        <f t="shared" si="0"/>
        <v>44644</v>
      </c>
      <c r="K14" s="59">
        <f t="shared" si="7"/>
        <v>0.3541666666666667</v>
      </c>
      <c r="L14" s="60">
        <f t="shared" si="8"/>
        <v>0.75</v>
      </c>
      <c r="M14" s="60">
        <f t="shared" si="1"/>
        <v>0.3958333333333333</v>
      </c>
      <c r="N14" s="179"/>
      <c r="O14" s="180"/>
    </row>
    <row r="15" spans="1:15" ht="30" customHeight="1">
      <c r="A15" s="78">
        <f t="shared" si="2"/>
        <v>44629</v>
      </c>
      <c r="B15" s="79">
        <f t="shared" si="3"/>
        <v>44629</v>
      </c>
      <c r="C15" s="59">
        <f t="shared" si="4"/>
        <v>0.3541666666666667</v>
      </c>
      <c r="D15" s="60">
        <f t="shared" si="5"/>
        <v>0.75</v>
      </c>
      <c r="E15" s="60">
        <f t="shared" si="6"/>
        <v>0.3958333333333333</v>
      </c>
      <c r="F15" s="179"/>
      <c r="G15" s="180"/>
      <c r="H15" s="84"/>
      <c r="I15" s="78">
        <f t="shared" si="9"/>
        <v>44645</v>
      </c>
      <c r="J15" s="79">
        <f t="shared" si="0"/>
        <v>44645</v>
      </c>
      <c r="K15" s="59">
        <f t="shared" si="7"/>
        <v>0.3541666666666667</v>
      </c>
      <c r="L15" s="60">
        <f t="shared" si="8"/>
        <v>0.75</v>
      </c>
      <c r="M15" s="60">
        <f t="shared" si="1"/>
        <v>0.3958333333333333</v>
      </c>
      <c r="N15" s="179"/>
      <c r="O15" s="180"/>
    </row>
    <row r="16" spans="1:15" ht="30" customHeight="1">
      <c r="A16" s="78">
        <f t="shared" si="2"/>
        <v>44630</v>
      </c>
      <c r="B16" s="79">
        <f t="shared" si="3"/>
        <v>44630</v>
      </c>
      <c r="C16" s="59">
        <f t="shared" si="4"/>
        <v>0.3541666666666667</v>
      </c>
      <c r="D16" s="60">
        <f t="shared" si="5"/>
        <v>0.75</v>
      </c>
      <c r="E16" s="60">
        <f t="shared" si="6"/>
        <v>0.3958333333333333</v>
      </c>
      <c r="F16" s="179"/>
      <c r="G16" s="180"/>
      <c r="H16" s="84"/>
      <c r="I16" s="76">
        <f t="shared" si="9"/>
        <v>44646</v>
      </c>
      <c r="J16" s="77">
        <f t="shared" si="0"/>
        <v>44646</v>
      </c>
      <c r="K16" s="35"/>
      <c r="L16" s="36"/>
      <c r="M16" s="36">
        <f t="shared" si="1"/>
      </c>
      <c r="N16" s="163"/>
      <c r="O16" s="164"/>
    </row>
    <row r="17" spans="1:15" ht="30" customHeight="1">
      <c r="A17" s="78">
        <f t="shared" si="2"/>
        <v>44631</v>
      </c>
      <c r="B17" s="79">
        <f>A17</f>
        <v>44631</v>
      </c>
      <c r="C17" s="59">
        <f t="shared" si="4"/>
        <v>0.3541666666666667</v>
      </c>
      <c r="D17" s="60">
        <f t="shared" si="5"/>
        <v>0.75</v>
      </c>
      <c r="E17" s="60">
        <f>IF(C17="","",D17-C17)</f>
        <v>0.3958333333333333</v>
      </c>
      <c r="F17" s="179"/>
      <c r="G17" s="180"/>
      <c r="H17" s="84"/>
      <c r="I17" s="76">
        <f t="shared" si="9"/>
        <v>44647</v>
      </c>
      <c r="J17" s="77">
        <f t="shared" si="0"/>
        <v>44647</v>
      </c>
      <c r="K17" s="35"/>
      <c r="L17" s="36"/>
      <c r="M17" s="36">
        <f t="shared" si="1"/>
      </c>
      <c r="N17" s="197"/>
      <c r="O17" s="154"/>
    </row>
    <row r="18" spans="1:15" ht="30" customHeight="1">
      <c r="A18" s="76">
        <f t="shared" si="2"/>
        <v>44632</v>
      </c>
      <c r="B18" s="77">
        <f t="shared" si="3"/>
        <v>44632</v>
      </c>
      <c r="C18" s="35"/>
      <c r="D18" s="36"/>
      <c r="E18" s="36">
        <f t="shared" si="6"/>
      </c>
      <c r="F18" s="163"/>
      <c r="G18" s="164"/>
      <c r="H18" s="84"/>
      <c r="I18" s="78">
        <f t="shared" si="9"/>
        <v>44648</v>
      </c>
      <c r="J18" s="79">
        <f t="shared" si="0"/>
        <v>44648</v>
      </c>
      <c r="K18" s="59">
        <f t="shared" si="7"/>
        <v>0.3541666666666667</v>
      </c>
      <c r="L18" s="60">
        <f t="shared" si="8"/>
        <v>0.75</v>
      </c>
      <c r="M18" s="60">
        <f t="shared" si="1"/>
        <v>0.3958333333333333</v>
      </c>
      <c r="N18" s="179"/>
      <c r="O18" s="180"/>
    </row>
    <row r="19" spans="1:15" ht="30" customHeight="1">
      <c r="A19" s="76">
        <f t="shared" si="2"/>
        <v>44633</v>
      </c>
      <c r="B19" s="77">
        <f>A19</f>
        <v>44633</v>
      </c>
      <c r="C19" s="35"/>
      <c r="D19" s="36"/>
      <c r="E19" s="36">
        <f>IF(C19="","",D19-C19)</f>
      </c>
      <c r="F19" s="197"/>
      <c r="G19" s="154"/>
      <c r="H19" s="84"/>
      <c r="I19" s="78">
        <f t="shared" si="9"/>
        <v>44649</v>
      </c>
      <c r="J19" s="79">
        <f t="shared" si="0"/>
        <v>44649</v>
      </c>
      <c r="K19" s="59">
        <f t="shared" si="7"/>
        <v>0.3541666666666667</v>
      </c>
      <c r="L19" s="60">
        <f t="shared" si="8"/>
        <v>0.75</v>
      </c>
      <c r="M19" s="60">
        <f t="shared" si="1"/>
        <v>0.3958333333333333</v>
      </c>
      <c r="N19" s="179"/>
      <c r="O19" s="180"/>
    </row>
    <row r="20" spans="1:15" ht="30" customHeight="1">
      <c r="A20" s="78">
        <f t="shared" si="2"/>
        <v>44634</v>
      </c>
      <c r="B20" s="79">
        <f t="shared" si="3"/>
        <v>44634</v>
      </c>
      <c r="C20" s="59">
        <f t="shared" si="4"/>
        <v>0.3541666666666667</v>
      </c>
      <c r="D20" s="60">
        <f t="shared" si="5"/>
        <v>0.75</v>
      </c>
      <c r="E20" s="60">
        <f t="shared" si="6"/>
        <v>0.3958333333333333</v>
      </c>
      <c r="F20" s="179"/>
      <c r="G20" s="180"/>
      <c r="H20" s="85"/>
      <c r="I20" s="78">
        <f t="shared" si="9"/>
        <v>44650</v>
      </c>
      <c r="J20" s="79">
        <f t="shared" si="0"/>
        <v>44650</v>
      </c>
      <c r="K20" s="59">
        <f t="shared" si="7"/>
        <v>0.3541666666666667</v>
      </c>
      <c r="L20" s="60">
        <f t="shared" si="8"/>
        <v>0.75</v>
      </c>
      <c r="M20" s="60">
        <f t="shared" si="1"/>
        <v>0.3958333333333333</v>
      </c>
      <c r="N20" s="179"/>
      <c r="O20" s="180"/>
    </row>
    <row r="21" spans="1:15" ht="30" customHeight="1" thickBot="1">
      <c r="A21" s="78">
        <f t="shared" si="2"/>
        <v>44635</v>
      </c>
      <c r="B21" s="79">
        <f t="shared" si="3"/>
        <v>44635</v>
      </c>
      <c r="C21" s="59">
        <f t="shared" si="4"/>
        <v>0.3541666666666667</v>
      </c>
      <c r="D21" s="60">
        <f t="shared" si="5"/>
        <v>0.75</v>
      </c>
      <c r="E21" s="60">
        <f t="shared" si="6"/>
        <v>0.3958333333333333</v>
      </c>
      <c r="F21" s="179"/>
      <c r="G21" s="180"/>
      <c r="H21" s="85"/>
      <c r="I21" s="78">
        <f t="shared" si="9"/>
        <v>44651</v>
      </c>
      <c r="J21" s="79">
        <f t="shared" si="0"/>
        <v>44651</v>
      </c>
      <c r="K21" s="59">
        <f t="shared" si="7"/>
        <v>0.3541666666666667</v>
      </c>
      <c r="L21" s="60">
        <f t="shared" si="8"/>
        <v>0.75</v>
      </c>
      <c r="M21" s="60">
        <f t="shared" si="1"/>
        <v>0.3958333333333333</v>
      </c>
      <c r="N21" s="179"/>
      <c r="O21" s="180"/>
    </row>
    <row r="22" spans="1:15" ht="30" customHeight="1" thickBot="1">
      <c r="A22" s="88">
        <f t="shared" si="2"/>
        <v>44636</v>
      </c>
      <c r="B22" s="91">
        <f t="shared" si="3"/>
        <v>44636</v>
      </c>
      <c r="C22" s="65">
        <f t="shared" si="4"/>
        <v>0.3541666666666667</v>
      </c>
      <c r="D22" s="66">
        <f t="shared" si="5"/>
        <v>0.75</v>
      </c>
      <c r="E22" s="66">
        <f t="shared" si="6"/>
        <v>0.3958333333333333</v>
      </c>
      <c r="F22" s="200"/>
      <c r="G22" s="201"/>
      <c r="H22" s="84"/>
      <c r="I22" s="189" t="s">
        <v>38</v>
      </c>
      <c r="J22" s="190"/>
      <c r="K22" s="190"/>
      <c r="L22" s="190"/>
      <c r="M22" s="93">
        <f>SUM(E7:E22,M7:M21)</f>
        <v>8.708333333333332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IF(M22&gt;Sheet1!A2*Sheet1!C8+Sheet1!A5,"要","不要")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R13" sqref="R13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2019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4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28">
        <v>1</v>
      </c>
      <c r="B7" s="10" t="s">
        <v>10</v>
      </c>
      <c r="C7" s="32">
        <v>0.375</v>
      </c>
      <c r="D7" s="33">
        <v>0.7916666666666666</v>
      </c>
      <c r="E7" s="33">
        <f aca="true" t="shared" si="0" ref="E7:E22">IF(C7="","",D7-C7)</f>
        <v>0.41666666666666663</v>
      </c>
      <c r="F7" s="145"/>
      <c r="G7" s="146"/>
      <c r="H7" s="3"/>
      <c r="I7" s="28">
        <v>17</v>
      </c>
      <c r="J7" s="10" t="s">
        <v>12</v>
      </c>
      <c r="K7" s="44"/>
      <c r="L7" s="49"/>
      <c r="M7" s="49">
        <f>IF(K7="","",L7-K7)</f>
      </c>
      <c r="N7" s="159" t="s">
        <v>15</v>
      </c>
      <c r="O7" s="160"/>
      <c r="Q7" s="39">
        <v>0.3541666666666667</v>
      </c>
      <c r="R7" s="39">
        <v>0.75</v>
      </c>
    </row>
    <row r="8" spans="1:17" ht="30" customHeight="1">
      <c r="A8" s="11">
        <v>2</v>
      </c>
      <c r="B8" s="8" t="s">
        <v>11</v>
      </c>
      <c r="C8" s="32">
        <v>0.375</v>
      </c>
      <c r="D8" s="33">
        <v>0.7916666666666666</v>
      </c>
      <c r="E8" s="33">
        <f t="shared" si="0"/>
        <v>0.41666666666666663</v>
      </c>
      <c r="F8" s="161" t="s">
        <v>42</v>
      </c>
      <c r="G8" s="162"/>
      <c r="H8" s="4"/>
      <c r="I8" s="11">
        <v>18</v>
      </c>
      <c r="J8" s="8" t="s">
        <v>6</v>
      </c>
      <c r="K8" s="45"/>
      <c r="L8" s="39"/>
      <c r="M8" s="39">
        <f aca="true" t="shared" si="1" ref="M8:M21">IF(K8="","",L8-K8)</f>
      </c>
      <c r="N8" s="166" t="s">
        <v>15</v>
      </c>
      <c r="O8" s="167"/>
      <c r="Q8" s="9" t="s">
        <v>73</v>
      </c>
    </row>
    <row r="9" spans="1:15" ht="30" customHeight="1">
      <c r="A9" s="11">
        <v>3</v>
      </c>
      <c r="B9" s="8" t="s">
        <v>12</v>
      </c>
      <c r="C9" s="32">
        <v>0.4166666666666667</v>
      </c>
      <c r="D9" s="33">
        <v>0.75</v>
      </c>
      <c r="E9" s="33">
        <f t="shared" si="0"/>
        <v>0.3333333333333333</v>
      </c>
      <c r="F9" s="157" t="s">
        <v>17</v>
      </c>
      <c r="G9" s="158"/>
      <c r="H9" s="4"/>
      <c r="I9" s="11">
        <v>19</v>
      </c>
      <c r="J9" s="8" t="s">
        <v>7</v>
      </c>
      <c r="K9" s="45"/>
      <c r="L9" s="39"/>
      <c r="M9" s="39">
        <f t="shared" si="1"/>
      </c>
      <c r="N9" s="166" t="s">
        <v>15</v>
      </c>
      <c r="O9" s="167"/>
    </row>
    <row r="10" spans="1:15" ht="30" customHeight="1">
      <c r="A10" s="11">
        <v>4</v>
      </c>
      <c r="B10" s="8" t="s">
        <v>6</v>
      </c>
      <c r="C10" s="32">
        <v>0.458333333333333</v>
      </c>
      <c r="D10" s="33">
        <v>0.625</v>
      </c>
      <c r="E10" s="33">
        <f t="shared" si="0"/>
        <v>0.16666666666666702</v>
      </c>
      <c r="F10" s="161"/>
      <c r="G10" s="162"/>
      <c r="H10" s="1"/>
      <c r="I10" s="37">
        <v>20</v>
      </c>
      <c r="J10" s="34" t="s">
        <v>8</v>
      </c>
      <c r="K10" s="46"/>
      <c r="L10" s="41"/>
      <c r="M10" s="41">
        <f t="shared" si="1"/>
      </c>
      <c r="N10" s="153"/>
      <c r="O10" s="154"/>
    </row>
    <row r="11" spans="1:15" ht="30" customHeight="1">
      <c r="A11" s="11">
        <v>5</v>
      </c>
      <c r="B11" s="8" t="s">
        <v>7</v>
      </c>
      <c r="C11" s="32">
        <f>+$Q$7</f>
        <v>0.3541666666666667</v>
      </c>
      <c r="D11" s="33">
        <v>0.9166666666666666</v>
      </c>
      <c r="E11" s="33">
        <f t="shared" si="0"/>
        <v>0.5625</v>
      </c>
      <c r="F11" s="157"/>
      <c r="G11" s="158"/>
      <c r="H11" s="3"/>
      <c r="I11" s="37">
        <v>21</v>
      </c>
      <c r="J11" s="34" t="s">
        <v>9</v>
      </c>
      <c r="K11" s="47"/>
      <c r="L11" s="36"/>
      <c r="M11" s="36">
        <f t="shared" si="1"/>
      </c>
      <c r="N11" s="151"/>
      <c r="O11" s="152"/>
    </row>
    <row r="12" spans="1:15" ht="30" customHeight="1">
      <c r="A12" s="37">
        <v>6</v>
      </c>
      <c r="B12" s="34" t="s">
        <v>8</v>
      </c>
      <c r="C12" s="35"/>
      <c r="D12" s="36"/>
      <c r="E12" s="36">
        <f t="shared" si="0"/>
      </c>
      <c r="F12" s="163"/>
      <c r="G12" s="164"/>
      <c r="H12" s="3"/>
      <c r="I12" s="11">
        <v>22</v>
      </c>
      <c r="J12" s="29" t="s">
        <v>10</v>
      </c>
      <c r="K12" s="32">
        <f>+$Q$7</f>
        <v>0.3541666666666667</v>
      </c>
      <c r="L12" s="33">
        <v>0.7083333333333334</v>
      </c>
      <c r="M12" s="33">
        <f t="shared" si="1"/>
        <v>0.3541666666666667</v>
      </c>
      <c r="N12" s="169"/>
      <c r="O12" s="170"/>
    </row>
    <row r="13" spans="1:15" ht="30" customHeight="1">
      <c r="A13" s="37">
        <v>7</v>
      </c>
      <c r="B13" s="34" t="s">
        <v>9</v>
      </c>
      <c r="C13" s="35"/>
      <c r="D13" s="36"/>
      <c r="E13" s="36">
        <f t="shared" si="0"/>
      </c>
      <c r="F13" s="135"/>
      <c r="G13" s="136"/>
      <c r="H13" s="3"/>
      <c r="I13" s="11">
        <v>23</v>
      </c>
      <c r="J13" s="8" t="s">
        <v>11</v>
      </c>
      <c r="K13" s="32">
        <f>+$Q$7</f>
        <v>0.3541666666666667</v>
      </c>
      <c r="L13" s="33">
        <v>0.5</v>
      </c>
      <c r="M13" s="33">
        <f t="shared" si="1"/>
        <v>0.14583333333333331</v>
      </c>
      <c r="N13" s="168"/>
      <c r="O13" s="167"/>
    </row>
    <row r="14" spans="1:15" ht="30" customHeight="1">
      <c r="A14" s="11">
        <v>8</v>
      </c>
      <c r="B14" s="29" t="s">
        <v>10</v>
      </c>
      <c r="C14" s="32">
        <v>0.4166666666666667</v>
      </c>
      <c r="D14" s="33">
        <v>0.7083333333333334</v>
      </c>
      <c r="E14" s="33">
        <f t="shared" si="0"/>
        <v>0.2916666666666667</v>
      </c>
      <c r="F14" s="161" t="s">
        <v>14</v>
      </c>
      <c r="G14" s="162"/>
      <c r="H14" s="5"/>
      <c r="I14" s="11">
        <v>24</v>
      </c>
      <c r="J14" s="8" t="s">
        <v>12</v>
      </c>
      <c r="K14" s="32">
        <f>+$Q$7</f>
        <v>0.3541666666666667</v>
      </c>
      <c r="L14" s="33">
        <f>+$R$7</f>
        <v>0.75</v>
      </c>
      <c r="M14" s="33">
        <f t="shared" si="1"/>
        <v>0.3958333333333333</v>
      </c>
      <c r="N14" s="168"/>
      <c r="O14" s="167"/>
    </row>
    <row r="15" spans="1:15" ht="30" customHeight="1">
      <c r="A15" s="11">
        <v>9</v>
      </c>
      <c r="B15" s="8" t="s">
        <v>11</v>
      </c>
      <c r="C15" s="32">
        <v>0.4166666666666667</v>
      </c>
      <c r="D15" s="33">
        <v>0.7083333333333334</v>
      </c>
      <c r="E15" s="33">
        <f t="shared" si="0"/>
        <v>0.2916666666666667</v>
      </c>
      <c r="F15" s="157" t="s">
        <v>14</v>
      </c>
      <c r="G15" s="158"/>
      <c r="H15" s="4"/>
      <c r="I15" s="11">
        <v>25</v>
      </c>
      <c r="J15" s="8" t="s">
        <v>6</v>
      </c>
      <c r="K15" s="32">
        <f>+$Q$7</f>
        <v>0.3541666666666667</v>
      </c>
      <c r="L15" s="33">
        <v>0.7083333333333334</v>
      </c>
      <c r="M15" s="33">
        <f t="shared" si="1"/>
        <v>0.3541666666666667</v>
      </c>
      <c r="N15" s="155"/>
      <c r="O15" s="156"/>
    </row>
    <row r="16" spans="1:15" ht="30" customHeight="1">
      <c r="A16" s="11">
        <v>10</v>
      </c>
      <c r="B16" s="8" t="s">
        <v>12</v>
      </c>
      <c r="C16" s="32">
        <v>0.4166666666666667</v>
      </c>
      <c r="D16" s="33">
        <v>0.7083333333333334</v>
      </c>
      <c r="E16" s="33">
        <f t="shared" si="0"/>
        <v>0.2916666666666667</v>
      </c>
      <c r="F16" s="157" t="s">
        <v>14</v>
      </c>
      <c r="G16" s="158"/>
      <c r="H16" s="4"/>
      <c r="I16" s="11">
        <v>26</v>
      </c>
      <c r="J16" s="8" t="s">
        <v>7</v>
      </c>
      <c r="K16" s="32">
        <v>0.5833333333333334</v>
      </c>
      <c r="L16" s="33">
        <v>0.7916666666666666</v>
      </c>
      <c r="M16" s="33">
        <f t="shared" si="1"/>
        <v>0.20833333333333326</v>
      </c>
      <c r="N16" s="169"/>
      <c r="O16" s="170"/>
    </row>
    <row r="17" spans="1:15" ht="30" customHeight="1">
      <c r="A17" s="11">
        <v>11</v>
      </c>
      <c r="B17" s="8" t="s">
        <v>6</v>
      </c>
      <c r="C17" s="38">
        <v>0.4166666666666667</v>
      </c>
      <c r="D17" s="39">
        <v>0.75</v>
      </c>
      <c r="E17" s="33">
        <f t="shared" si="0"/>
        <v>0.3333333333333333</v>
      </c>
      <c r="F17" s="157"/>
      <c r="G17" s="158"/>
      <c r="H17" s="4"/>
      <c r="I17" s="37">
        <v>27</v>
      </c>
      <c r="J17" s="34" t="s">
        <v>8</v>
      </c>
      <c r="K17" s="35"/>
      <c r="L17" s="36"/>
      <c r="M17" s="36">
        <f t="shared" si="1"/>
      </c>
      <c r="N17" s="151"/>
      <c r="O17" s="152"/>
    </row>
    <row r="18" spans="1:15" ht="30" customHeight="1">
      <c r="A18" s="11">
        <v>12</v>
      </c>
      <c r="B18" s="8" t="s">
        <v>7</v>
      </c>
      <c r="C18" s="32">
        <f>+$Q$7</f>
        <v>0.3541666666666667</v>
      </c>
      <c r="D18" s="39">
        <v>0.6666666666666666</v>
      </c>
      <c r="E18" s="33">
        <f t="shared" si="0"/>
        <v>0.31249999999999994</v>
      </c>
      <c r="F18" s="157"/>
      <c r="G18" s="158"/>
      <c r="H18" s="4"/>
      <c r="I18" s="37">
        <v>28</v>
      </c>
      <c r="J18" s="34" t="s">
        <v>9</v>
      </c>
      <c r="K18" s="35"/>
      <c r="L18" s="36"/>
      <c r="M18" s="36">
        <f t="shared" si="1"/>
      </c>
      <c r="N18" s="151"/>
      <c r="O18" s="152"/>
    </row>
    <row r="19" spans="1:15" ht="30" customHeight="1">
      <c r="A19" s="37">
        <v>13</v>
      </c>
      <c r="B19" s="34" t="s">
        <v>8</v>
      </c>
      <c r="C19" s="40"/>
      <c r="D19" s="41"/>
      <c r="E19" s="41">
        <f t="shared" si="0"/>
      </c>
      <c r="F19" s="135"/>
      <c r="G19" s="136"/>
      <c r="H19" s="4"/>
      <c r="I19" s="37">
        <v>29</v>
      </c>
      <c r="J19" s="34" t="s">
        <v>13</v>
      </c>
      <c r="K19" s="35"/>
      <c r="L19" s="36"/>
      <c r="M19" s="36">
        <f t="shared" si="1"/>
      </c>
      <c r="N19" s="172"/>
      <c r="O19" s="173"/>
    </row>
    <row r="20" spans="1:15" ht="30" customHeight="1">
      <c r="A20" s="37">
        <v>14</v>
      </c>
      <c r="B20" s="34" t="s">
        <v>9</v>
      </c>
      <c r="C20" s="40">
        <v>0.4166666666666667</v>
      </c>
      <c r="D20" s="41">
        <v>0.75</v>
      </c>
      <c r="E20" s="41">
        <f t="shared" si="0"/>
        <v>0.3333333333333333</v>
      </c>
      <c r="F20" s="135" t="s">
        <v>14</v>
      </c>
      <c r="G20" s="136"/>
      <c r="H20" s="1"/>
      <c r="I20" s="37">
        <v>30</v>
      </c>
      <c r="J20" s="34" t="s">
        <v>18</v>
      </c>
      <c r="K20" s="35"/>
      <c r="L20" s="36"/>
      <c r="M20" s="36">
        <f t="shared" si="1"/>
      </c>
      <c r="N20" s="171"/>
      <c r="O20" s="164"/>
    </row>
    <row r="21" spans="1:15" ht="30" customHeight="1" thickBot="1">
      <c r="A21" s="11">
        <v>15</v>
      </c>
      <c r="B21" s="8" t="s">
        <v>13</v>
      </c>
      <c r="C21" s="38"/>
      <c r="D21" s="39"/>
      <c r="E21" s="39">
        <f t="shared" si="0"/>
      </c>
      <c r="F21" s="122" t="s">
        <v>16</v>
      </c>
      <c r="G21" s="123"/>
      <c r="H21" s="1"/>
      <c r="I21" s="12"/>
      <c r="J21" s="30"/>
      <c r="K21" s="48"/>
      <c r="L21" s="43"/>
      <c r="M21" s="43">
        <f t="shared" si="1"/>
      </c>
      <c r="N21" s="128"/>
      <c r="O21" s="126"/>
    </row>
    <row r="22" spans="1:15" ht="30" customHeight="1" thickBot="1">
      <c r="A22" s="12">
        <v>16</v>
      </c>
      <c r="B22" s="7" t="s">
        <v>18</v>
      </c>
      <c r="C22" s="42">
        <f>+$Q$7</f>
        <v>0.3541666666666667</v>
      </c>
      <c r="D22" s="43">
        <v>0.6666666666666666</v>
      </c>
      <c r="E22" s="43">
        <f t="shared" si="0"/>
        <v>0.31249999999999994</v>
      </c>
      <c r="F22" s="125"/>
      <c r="G22" s="126"/>
      <c r="H22" s="4"/>
      <c r="I22" s="121" t="s">
        <v>38</v>
      </c>
      <c r="J22" s="119"/>
      <c r="K22" s="119"/>
      <c r="L22" s="119"/>
      <c r="M22" s="50">
        <f>SUM(E7:E22,M7:M21)</f>
        <v>5.520833333333333</v>
      </c>
      <c r="N22" s="27"/>
      <c r="O22" s="24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IF(M22&gt;Sheet1!A2*Sheet1!C2+Sheet1!A5,"要","不要")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F20:G20"/>
    <mergeCell ref="F17:G17"/>
    <mergeCell ref="F15:G15"/>
    <mergeCell ref="F14:G14"/>
    <mergeCell ref="F13:G13"/>
    <mergeCell ref="N9:O9"/>
    <mergeCell ref="F16:G16"/>
    <mergeCell ref="N12:O12"/>
    <mergeCell ref="N20:O20"/>
    <mergeCell ref="N19:O19"/>
    <mergeCell ref="M3:O3"/>
    <mergeCell ref="J5:J6"/>
    <mergeCell ref="N8:O8"/>
    <mergeCell ref="N14:O14"/>
    <mergeCell ref="N18:O18"/>
    <mergeCell ref="F18:G18"/>
    <mergeCell ref="N17:O17"/>
    <mergeCell ref="N16:O16"/>
    <mergeCell ref="F11:G11"/>
    <mergeCell ref="N13:O13"/>
    <mergeCell ref="N11:O11"/>
    <mergeCell ref="N10:O10"/>
    <mergeCell ref="N15:O15"/>
    <mergeCell ref="F9:G9"/>
    <mergeCell ref="N7:O7"/>
    <mergeCell ref="F8:G8"/>
    <mergeCell ref="F12:G12"/>
    <mergeCell ref="F10:G10"/>
    <mergeCell ref="N5:O6"/>
    <mergeCell ref="A5:A6"/>
    <mergeCell ref="B5:B6"/>
    <mergeCell ref="F7:G7"/>
    <mergeCell ref="F5:G6"/>
    <mergeCell ref="I5:I6"/>
    <mergeCell ref="C5:D5"/>
    <mergeCell ref="E5:E6"/>
    <mergeCell ref="K5:L5"/>
    <mergeCell ref="M5:M6"/>
    <mergeCell ref="I23:J23"/>
    <mergeCell ref="N21:O21"/>
    <mergeCell ref="A31:O31"/>
    <mergeCell ref="A29:O29"/>
    <mergeCell ref="A1:O1"/>
    <mergeCell ref="D2:G2"/>
    <mergeCell ref="A2:B2"/>
    <mergeCell ref="A3:B3"/>
    <mergeCell ref="K2:O2"/>
    <mergeCell ref="F19:G19"/>
    <mergeCell ref="I24:L24"/>
    <mergeCell ref="A30:O30"/>
    <mergeCell ref="I25:L25"/>
    <mergeCell ref="I22:L22"/>
    <mergeCell ref="F21:G21"/>
    <mergeCell ref="A33:O33"/>
    <mergeCell ref="A28:O28"/>
    <mergeCell ref="A32:O32"/>
    <mergeCell ref="F22:G22"/>
    <mergeCell ref="A27:O27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headerFooter alignWithMargins="0">
    <oddHeader>&amp;R&amp;18記入例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K2" sqref="K2:O2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4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69">
        <f>DATE(A2,A3,1)</f>
        <v>44287</v>
      </c>
      <c r="B7" s="72">
        <f>A7</f>
        <v>44287</v>
      </c>
      <c r="C7" s="32">
        <f>+Q7</f>
        <v>0.3541666666666667</v>
      </c>
      <c r="D7" s="33">
        <f>+R7</f>
        <v>0.75</v>
      </c>
      <c r="E7" s="33">
        <f aca="true" t="shared" si="0" ref="E7:E22">IF(C7="","",D7-C7)</f>
        <v>0.3958333333333333</v>
      </c>
      <c r="F7" s="145"/>
      <c r="G7" s="146"/>
      <c r="H7" s="3"/>
      <c r="I7" s="76">
        <f>A22+1</f>
        <v>44303</v>
      </c>
      <c r="J7" s="77">
        <f>I7</f>
        <v>44303</v>
      </c>
      <c r="K7" s="35"/>
      <c r="L7" s="36"/>
      <c r="M7" s="36">
        <f>IF(K7="","",L7-K7)</f>
      </c>
      <c r="N7" s="153"/>
      <c r="O7" s="154"/>
      <c r="Q7" s="39">
        <v>0.3541666666666667</v>
      </c>
      <c r="R7" s="39">
        <v>0.75</v>
      </c>
    </row>
    <row r="8" spans="1:17" ht="30" customHeight="1">
      <c r="A8" s="70">
        <f>A7+1</f>
        <v>44288</v>
      </c>
      <c r="B8" s="73">
        <f aca="true" t="shared" si="1" ref="B8:B22">A8</f>
        <v>44288</v>
      </c>
      <c r="C8" s="32">
        <f>+$Q$7</f>
        <v>0.3541666666666667</v>
      </c>
      <c r="D8" s="33">
        <f>+$R$7</f>
        <v>0.75</v>
      </c>
      <c r="E8" s="33">
        <f>IF(C8="","",D8-C8)</f>
        <v>0.3958333333333333</v>
      </c>
      <c r="F8" s="161"/>
      <c r="G8" s="162"/>
      <c r="H8" s="4"/>
      <c r="I8" s="76">
        <f>I7+1</f>
        <v>44304</v>
      </c>
      <c r="J8" s="77">
        <f aca="true" t="shared" si="2" ref="J8:J20">I8</f>
        <v>44304</v>
      </c>
      <c r="K8" s="46"/>
      <c r="L8" s="41"/>
      <c r="M8" s="41">
        <f aca="true" t="shared" si="3" ref="M8:M21">IF(K8="","",L8-K8)</f>
      </c>
      <c r="N8" s="174"/>
      <c r="O8" s="173"/>
      <c r="Q8" s="9" t="s">
        <v>73</v>
      </c>
    </row>
    <row r="9" spans="1:15" ht="30" customHeight="1">
      <c r="A9" s="76">
        <f aca="true" t="shared" si="4" ref="A9:A22">A8+1</f>
        <v>44289</v>
      </c>
      <c r="B9" s="77">
        <f>A9</f>
        <v>44289</v>
      </c>
      <c r="C9" s="35"/>
      <c r="D9" s="36"/>
      <c r="E9" s="36">
        <f>IF(C9="","",D9-C9)</f>
      </c>
      <c r="F9" s="135"/>
      <c r="G9" s="136"/>
      <c r="H9" s="4"/>
      <c r="I9" s="70">
        <f>I8+1</f>
        <v>44305</v>
      </c>
      <c r="J9" s="73">
        <f t="shared" si="2"/>
        <v>44305</v>
      </c>
      <c r="K9" s="32">
        <f>+$Q$7</f>
        <v>0.3541666666666667</v>
      </c>
      <c r="L9" s="33">
        <f>+$R$7</f>
        <v>0.75</v>
      </c>
      <c r="M9" s="33">
        <f t="shared" si="3"/>
        <v>0.3958333333333333</v>
      </c>
      <c r="N9" s="157"/>
      <c r="O9" s="158"/>
    </row>
    <row r="10" spans="1:15" ht="30" customHeight="1">
      <c r="A10" s="76">
        <f t="shared" si="4"/>
        <v>44290</v>
      </c>
      <c r="B10" s="77">
        <f t="shared" si="1"/>
        <v>44290</v>
      </c>
      <c r="C10" s="35"/>
      <c r="D10" s="36"/>
      <c r="E10" s="36">
        <f t="shared" si="0"/>
      </c>
      <c r="F10" s="135"/>
      <c r="G10" s="136"/>
      <c r="H10" s="1"/>
      <c r="I10" s="70">
        <f aca="true" t="shared" si="5" ref="I10:I20">I9+1</f>
        <v>44306</v>
      </c>
      <c r="J10" s="73">
        <f t="shared" si="2"/>
        <v>44306</v>
      </c>
      <c r="K10" s="59">
        <f>+$Q$7</f>
        <v>0.3541666666666667</v>
      </c>
      <c r="L10" s="60">
        <f>+$R$7</f>
        <v>0.75</v>
      </c>
      <c r="M10" s="62">
        <f t="shared" si="3"/>
        <v>0.3958333333333333</v>
      </c>
      <c r="N10" s="175"/>
      <c r="O10" s="176"/>
    </row>
    <row r="11" spans="1:15" ht="30" customHeight="1">
      <c r="A11" s="70">
        <f t="shared" si="4"/>
        <v>44291</v>
      </c>
      <c r="B11" s="73">
        <f>A11</f>
        <v>44291</v>
      </c>
      <c r="C11" s="32">
        <f aca="true" t="shared" si="6" ref="C11:C22">+$Q$7</f>
        <v>0.3541666666666667</v>
      </c>
      <c r="D11" s="33">
        <f aca="true" t="shared" si="7" ref="D11:D22">+$R$7</f>
        <v>0.75</v>
      </c>
      <c r="E11" s="33">
        <f t="shared" si="0"/>
        <v>0.3958333333333333</v>
      </c>
      <c r="F11" s="157"/>
      <c r="G11" s="158"/>
      <c r="H11" s="3"/>
      <c r="I11" s="70">
        <f t="shared" si="5"/>
        <v>44307</v>
      </c>
      <c r="J11" s="73">
        <f t="shared" si="2"/>
        <v>44307</v>
      </c>
      <c r="K11" s="59">
        <f>+$Q$7</f>
        <v>0.3541666666666667</v>
      </c>
      <c r="L11" s="60">
        <f>+$R$7</f>
        <v>0.75</v>
      </c>
      <c r="M11" s="60">
        <f t="shared" si="3"/>
        <v>0.3958333333333333</v>
      </c>
      <c r="N11" s="177"/>
      <c r="O11" s="178"/>
    </row>
    <row r="12" spans="1:15" ht="30" customHeight="1">
      <c r="A12" s="70">
        <f t="shared" si="4"/>
        <v>44292</v>
      </c>
      <c r="B12" s="73">
        <f t="shared" si="1"/>
        <v>44292</v>
      </c>
      <c r="C12" s="59">
        <f t="shared" si="6"/>
        <v>0.3541666666666667</v>
      </c>
      <c r="D12" s="60">
        <f t="shared" si="7"/>
        <v>0.75</v>
      </c>
      <c r="E12" s="60">
        <f t="shared" si="0"/>
        <v>0.3958333333333333</v>
      </c>
      <c r="F12" s="179"/>
      <c r="G12" s="180"/>
      <c r="H12" s="3"/>
      <c r="I12" s="70">
        <f t="shared" si="5"/>
        <v>44308</v>
      </c>
      <c r="J12" s="74">
        <f t="shared" si="2"/>
        <v>44308</v>
      </c>
      <c r="K12" s="32">
        <f>+$Q$7</f>
        <v>0.3541666666666667</v>
      </c>
      <c r="L12" s="33">
        <f>+$R$7</f>
        <v>0.75</v>
      </c>
      <c r="M12" s="33">
        <f t="shared" si="3"/>
        <v>0.3958333333333333</v>
      </c>
      <c r="N12" s="169"/>
      <c r="O12" s="170"/>
    </row>
    <row r="13" spans="1:15" ht="30" customHeight="1">
      <c r="A13" s="70">
        <f t="shared" si="4"/>
        <v>44293</v>
      </c>
      <c r="B13" s="73">
        <f t="shared" si="1"/>
        <v>44293</v>
      </c>
      <c r="C13" s="59">
        <f t="shared" si="6"/>
        <v>0.3541666666666667</v>
      </c>
      <c r="D13" s="60">
        <f t="shared" si="7"/>
        <v>0.75</v>
      </c>
      <c r="E13" s="60">
        <f t="shared" si="0"/>
        <v>0.3958333333333333</v>
      </c>
      <c r="F13" s="181"/>
      <c r="G13" s="182"/>
      <c r="H13" s="3"/>
      <c r="I13" s="70">
        <f t="shared" si="5"/>
        <v>44309</v>
      </c>
      <c r="J13" s="73">
        <f t="shared" si="2"/>
        <v>44309</v>
      </c>
      <c r="K13" s="32">
        <f>+$Q$7</f>
        <v>0.3541666666666667</v>
      </c>
      <c r="L13" s="33">
        <f>+$R$7</f>
        <v>0.75</v>
      </c>
      <c r="M13" s="33">
        <f t="shared" si="3"/>
        <v>0.3958333333333333</v>
      </c>
      <c r="N13" s="168"/>
      <c r="O13" s="167"/>
    </row>
    <row r="14" spans="1:15" ht="30" customHeight="1">
      <c r="A14" s="70">
        <f t="shared" si="4"/>
        <v>44294</v>
      </c>
      <c r="B14" s="74">
        <f t="shared" si="1"/>
        <v>44294</v>
      </c>
      <c r="C14" s="32">
        <f t="shared" si="6"/>
        <v>0.3541666666666667</v>
      </c>
      <c r="D14" s="33">
        <f t="shared" si="7"/>
        <v>0.75</v>
      </c>
      <c r="E14" s="33">
        <f t="shared" si="0"/>
        <v>0.3958333333333333</v>
      </c>
      <c r="F14" s="161"/>
      <c r="G14" s="162"/>
      <c r="H14" s="5"/>
      <c r="I14" s="76">
        <f t="shared" si="5"/>
        <v>44310</v>
      </c>
      <c r="J14" s="77">
        <f>I14</f>
        <v>44310</v>
      </c>
      <c r="K14" s="35"/>
      <c r="L14" s="36"/>
      <c r="M14" s="36">
        <f>IF(K14="","",L14-K14)</f>
      </c>
      <c r="N14" s="153"/>
      <c r="O14" s="154"/>
    </row>
    <row r="15" spans="1:15" ht="30" customHeight="1">
      <c r="A15" s="70">
        <f t="shared" si="4"/>
        <v>44295</v>
      </c>
      <c r="B15" s="73">
        <f t="shared" si="1"/>
        <v>44295</v>
      </c>
      <c r="C15" s="32">
        <f t="shared" si="6"/>
        <v>0.3541666666666667</v>
      </c>
      <c r="D15" s="33">
        <f t="shared" si="7"/>
        <v>0.75</v>
      </c>
      <c r="E15" s="33">
        <f t="shared" si="0"/>
        <v>0.3958333333333333</v>
      </c>
      <c r="F15" s="157"/>
      <c r="G15" s="158"/>
      <c r="H15" s="4"/>
      <c r="I15" s="76">
        <f t="shared" si="5"/>
        <v>44311</v>
      </c>
      <c r="J15" s="77">
        <f t="shared" si="2"/>
        <v>44311</v>
      </c>
      <c r="K15" s="35"/>
      <c r="L15" s="36"/>
      <c r="M15" s="36">
        <f t="shared" si="3"/>
      </c>
      <c r="N15" s="153"/>
      <c r="O15" s="154"/>
    </row>
    <row r="16" spans="1:15" ht="30" customHeight="1">
      <c r="A16" s="76">
        <f t="shared" si="4"/>
        <v>44296</v>
      </c>
      <c r="B16" s="77">
        <f>A16</f>
        <v>44296</v>
      </c>
      <c r="C16" s="35"/>
      <c r="D16" s="36"/>
      <c r="E16" s="36">
        <f>IF(C16="","",D16-C16)</f>
      </c>
      <c r="F16" s="135"/>
      <c r="G16" s="136"/>
      <c r="H16" s="4"/>
      <c r="I16" s="70">
        <f t="shared" si="5"/>
        <v>44312</v>
      </c>
      <c r="J16" s="73">
        <f t="shared" si="2"/>
        <v>44312</v>
      </c>
      <c r="K16" s="32">
        <f>+$Q$7</f>
        <v>0.3541666666666667</v>
      </c>
      <c r="L16" s="33">
        <f>+$R$7</f>
        <v>0.75</v>
      </c>
      <c r="M16" s="33">
        <f t="shared" si="3"/>
        <v>0.3958333333333333</v>
      </c>
      <c r="N16" s="157"/>
      <c r="O16" s="158"/>
    </row>
    <row r="17" spans="1:15" ht="30" customHeight="1">
      <c r="A17" s="76">
        <f t="shared" si="4"/>
        <v>44297</v>
      </c>
      <c r="B17" s="77">
        <f t="shared" si="1"/>
        <v>44297</v>
      </c>
      <c r="C17" s="40"/>
      <c r="D17" s="41"/>
      <c r="E17" s="36">
        <f t="shared" si="0"/>
      </c>
      <c r="F17" s="183"/>
      <c r="G17" s="184"/>
      <c r="H17" s="4"/>
      <c r="I17" s="70">
        <f t="shared" si="5"/>
        <v>44313</v>
      </c>
      <c r="J17" s="73">
        <f t="shared" si="2"/>
        <v>44313</v>
      </c>
      <c r="K17" s="59">
        <f>+$Q$7</f>
        <v>0.3541666666666667</v>
      </c>
      <c r="L17" s="60">
        <f>+$R$7</f>
        <v>0.75</v>
      </c>
      <c r="M17" s="60">
        <f t="shared" si="3"/>
        <v>0.3958333333333333</v>
      </c>
      <c r="N17" s="177"/>
      <c r="O17" s="178"/>
    </row>
    <row r="18" spans="1:15" ht="30" customHeight="1">
      <c r="A18" s="70">
        <f t="shared" si="4"/>
        <v>44298</v>
      </c>
      <c r="B18" s="73">
        <f t="shared" si="1"/>
        <v>44298</v>
      </c>
      <c r="C18" s="32">
        <f t="shared" si="6"/>
        <v>0.3541666666666667</v>
      </c>
      <c r="D18" s="33">
        <f t="shared" si="7"/>
        <v>0.75</v>
      </c>
      <c r="E18" s="33">
        <f>IF(C18="","",D18-C18)</f>
        <v>0.3958333333333333</v>
      </c>
      <c r="F18" s="157"/>
      <c r="G18" s="158"/>
      <c r="H18" s="4"/>
      <c r="I18" s="70">
        <f t="shared" si="5"/>
        <v>44314</v>
      </c>
      <c r="J18" s="73">
        <f t="shared" si="2"/>
        <v>44314</v>
      </c>
      <c r="K18" s="59">
        <f>+$Q$7</f>
        <v>0.3541666666666667</v>
      </c>
      <c r="L18" s="60">
        <f>+$R$7</f>
        <v>0.75</v>
      </c>
      <c r="M18" s="33">
        <f t="shared" si="3"/>
        <v>0.3958333333333333</v>
      </c>
      <c r="N18" s="157"/>
      <c r="O18" s="158"/>
    </row>
    <row r="19" spans="1:15" ht="30" customHeight="1">
      <c r="A19" s="70">
        <f t="shared" si="4"/>
        <v>44299</v>
      </c>
      <c r="B19" s="73">
        <f t="shared" si="1"/>
        <v>44299</v>
      </c>
      <c r="C19" s="61">
        <f t="shared" si="6"/>
        <v>0.3541666666666667</v>
      </c>
      <c r="D19" s="62">
        <f t="shared" si="7"/>
        <v>0.75</v>
      </c>
      <c r="E19" s="62">
        <f t="shared" si="0"/>
        <v>0.3958333333333333</v>
      </c>
      <c r="F19" s="181"/>
      <c r="G19" s="182"/>
      <c r="H19" s="4"/>
      <c r="I19" s="76">
        <f t="shared" si="5"/>
        <v>44315</v>
      </c>
      <c r="J19" s="77">
        <f t="shared" si="2"/>
        <v>44315</v>
      </c>
      <c r="K19" s="35"/>
      <c r="L19" s="36"/>
      <c r="M19" s="36">
        <f t="shared" si="3"/>
      </c>
      <c r="N19" s="174"/>
      <c r="O19" s="173"/>
    </row>
    <row r="20" spans="1:15" ht="30" customHeight="1">
      <c r="A20" s="70">
        <f t="shared" si="4"/>
        <v>44300</v>
      </c>
      <c r="B20" s="73">
        <f t="shared" si="1"/>
        <v>44300</v>
      </c>
      <c r="C20" s="61">
        <f t="shared" si="6"/>
        <v>0.3541666666666667</v>
      </c>
      <c r="D20" s="62">
        <f t="shared" si="7"/>
        <v>0.75</v>
      </c>
      <c r="E20" s="62">
        <f t="shared" si="0"/>
        <v>0.3958333333333333</v>
      </c>
      <c r="F20" s="181"/>
      <c r="G20" s="182"/>
      <c r="H20" s="1"/>
      <c r="I20" s="70">
        <f t="shared" si="5"/>
        <v>44316</v>
      </c>
      <c r="J20" s="73">
        <f t="shared" si="2"/>
        <v>44316</v>
      </c>
      <c r="K20" s="32">
        <f>+$Q$7</f>
        <v>0.3541666666666667</v>
      </c>
      <c r="L20" s="33">
        <f>+$R$7</f>
        <v>0.75</v>
      </c>
      <c r="M20" s="60">
        <f t="shared" si="3"/>
        <v>0.3958333333333333</v>
      </c>
      <c r="N20" s="185"/>
      <c r="O20" s="180"/>
    </row>
    <row r="21" spans="1:15" ht="30" customHeight="1" thickBot="1">
      <c r="A21" s="70">
        <f t="shared" si="4"/>
        <v>44301</v>
      </c>
      <c r="B21" s="73">
        <f t="shared" si="1"/>
        <v>44301</v>
      </c>
      <c r="C21" s="38">
        <f t="shared" si="6"/>
        <v>0.3541666666666667</v>
      </c>
      <c r="D21" s="39">
        <f t="shared" si="7"/>
        <v>0.75</v>
      </c>
      <c r="E21" s="39">
        <f t="shared" si="0"/>
        <v>0.3958333333333333</v>
      </c>
      <c r="F21" s="122"/>
      <c r="G21" s="123"/>
      <c r="H21" s="1"/>
      <c r="I21" s="12"/>
      <c r="J21" s="30"/>
      <c r="K21" s="48"/>
      <c r="L21" s="43"/>
      <c r="M21" s="43">
        <f t="shared" si="3"/>
      </c>
      <c r="N21" s="128"/>
      <c r="O21" s="126"/>
    </row>
    <row r="22" spans="1:15" ht="30" customHeight="1" thickBot="1">
      <c r="A22" s="71">
        <f t="shared" si="4"/>
        <v>44302</v>
      </c>
      <c r="B22" s="75">
        <f t="shared" si="1"/>
        <v>44302</v>
      </c>
      <c r="C22" s="42">
        <f t="shared" si="6"/>
        <v>0.3541666666666667</v>
      </c>
      <c r="D22" s="43">
        <f t="shared" si="7"/>
        <v>0.75</v>
      </c>
      <c r="E22" s="43">
        <f t="shared" si="0"/>
        <v>0.3958333333333333</v>
      </c>
      <c r="F22" s="125"/>
      <c r="G22" s="126"/>
      <c r="H22" s="4"/>
      <c r="I22" s="121" t="s">
        <v>38</v>
      </c>
      <c r="J22" s="119"/>
      <c r="K22" s="119"/>
      <c r="L22" s="119"/>
      <c r="M22" s="50">
        <f>SUM(E7:E22,M7:M21)</f>
        <v>8.312499999999998</v>
      </c>
      <c r="N22" s="27"/>
      <c r="O22" s="24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C25" s="113"/>
      <c r="D25" s="113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IF(M22&gt;Sheet1!A2*Sheet1!C2+Sheet1!A5,"要","不要")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Q8" sqref="Q8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5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6">
        <f>DATE(A2,A3,1)</f>
        <v>44317</v>
      </c>
      <c r="B7" s="77">
        <f>A7</f>
        <v>44317</v>
      </c>
      <c r="C7" s="35"/>
      <c r="D7" s="36"/>
      <c r="E7" s="36"/>
      <c r="F7" s="163"/>
      <c r="G7" s="164"/>
      <c r="H7" s="80"/>
      <c r="I7" s="69">
        <f>A22+1</f>
        <v>44333</v>
      </c>
      <c r="J7" s="72">
        <f>I7</f>
        <v>44333</v>
      </c>
      <c r="K7" s="61">
        <f>+$Q$7</f>
        <v>0.3541666666666667</v>
      </c>
      <c r="L7" s="62">
        <f>+$R$7</f>
        <v>0.75</v>
      </c>
      <c r="M7" s="60">
        <f>IF(K7="","",L7-K7)</f>
        <v>0.3958333333333333</v>
      </c>
      <c r="N7" s="159"/>
      <c r="O7" s="160"/>
      <c r="Q7" s="39">
        <v>0.3541666666666667</v>
      </c>
      <c r="R7" s="39">
        <v>0.75</v>
      </c>
    </row>
    <row r="8" spans="1:17" ht="30" customHeight="1">
      <c r="A8" s="76">
        <f>A7+1</f>
        <v>44318</v>
      </c>
      <c r="B8" s="77">
        <f aca="true" t="shared" si="0" ref="B8:B22">A8</f>
        <v>44318</v>
      </c>
      <c r="C8" s="35"/>
      <c r="D8" s="36"/>
      <c r="E8" s="36">
        <f aca="true" t="shared" si="1" ref="E8:E22">IF(C8="","",D8-C8)</f>
      </c>
      <c r="F8" s="163"/>
      <c r="G8" s="164"/>
      <c r="H8" s="84"/>
      <c r="I8" s="78">
        <f>I7+1</f>
        <v>44334</v>
      </c>
      <c r="J8" s="79">
        <f aca="true" t="shared" si="2" ref="J8:J21">I8</f>
        <v>44334</v>
      </c>
      <c r="K8" s="61">
        <f>+$Q$7</f>
        <v>0.3541666666666667</v>
      </c>
      <c r="L8" s="62">
        <f>+$R$7</f>
        <v>0.75</v>
      </c>
      <c r="M8" s="60">
        <f aca="true" t="shared" si="3" ref="M8:M20">IF(K8="","",L8-K8)</f>
        <v>0.3958333333333333</v>
      </c>
      <c r="N8" s="179"/>
      <c r="O8" s="180"/>
      <c r="Q8" s="9" t="s">
        <v>73</v>
      </c>
    </row>
    <row r="9" spans="1:15" ht="30" customHeight="1">
      <c r="A9" s="76">
        <f>A8+1</f>
        <v>44319</v>
      </c>
      <c r="B9" s="77">
        <f t="shared" si="0"/>
        <v>44319</v>
      </c>
      <c r="C9" s="35"/>
      <c r="D9" s="36"/>
      <c r="E9" s="36">
        <f t="shared" si="1"/>
      </c>
      <c r="F9" s="163"/>
      <c r="G9" s="164"/>
      <c r="H9" s="84"/>
      <c r="I9" s="78">
        <f aca="true" t="shared" si="4" ref="I9:I20">I8+1</f>
        <v>44335</v>
      </c>
      <c r="J9" s="79">
        <f t="shared" si="2"/>
        <v>44335</v>
      </c>
      <c r="K9" s="61">
        <f>+$Q$7</f>
        <v>0.3541666666666667</v>
      </c>
      <c r="L9" s="62">
        <f>+$R$7</f>
        <v>0.75</v>
      </c>
      <c r="M9" s="60">
        <f t="shared" si="3"/>
        <v>0.3958333333333333</v>
      </c>
      <c r="N9" s="179"/>
      <c r="O9" s="180"/>
    </row>
    <row r="10" spans="1:15" ht="30" customHeight="1">
      <c r="A10" s="76">
        <f aca="true" t="shared" si="5" ref="A10:A22">A9+1</f>
        <v>44320</v>
      </c>
      <c r="B10" s="77">
        <f t="shared" si="0"/>
        <v>44320</v>
      </c>
      <c r="C10" s="35"/>
      <c r="D10" s="36"/>
      <c r="E10" s="36">
        <f t="shared" si="1"/>
      </c>
      <c r="F10" s="163"/>
      <c r="G10" s="164"/>
      <c r="H10" s="85"/>
      <c r="I10" s="78">
        <f t="shared" si="4"/>
        <v>44336</v>
      </c>
      <c r="J10" s="79">
        <f t="shared" si="2"/>
        <v>44336</v>
      </c>
      <c r="K10" s="61">
        <f>+$Q$7</f>
        <v>0.3541666666666667</v>
      </c>
      <c r="L10" s="62">
        <f>+$R$7</f>
        <v>0.75</v>
      </c>
      <c r="M10" s="62">
        <f t="shared" si="3"/>
        <v>0.3958333333333333</v>
      </c>
      <c r="N10" s="175"/>
      <c r="O10" s="176"/>
    </row>
    <row r="11" spans="1:15" ht="30" customHeight="1">
      <c r="A11" s="76">
        <f t="shared" si="5"/>
        <v>44321</v>
      </c>
      <c r="B11" s="77">
        <f t="shared" si="0"/>
        <v>44321</v>
      </c>
      <c r="C11" s="35"/>
      <c r="D11" s="36"/>
      <c r="E11" s="36">
        <f t="shared" si="1"/>
      </c>
      <c r="F11" s="163"/>
      <c r="G11" s="164"/>
      <c r="H11" s="80"/>
      <c r="I11" s="78">
        <f t="shared" si="4"/>
        <v>44337</v>
      </c>
      <c r="J11" s="79">
        <f t="shared" si="2"/>
        <v>44337</v>
      </c>
      <c r="K11" s="59">
        <f aca="true" t="shared" si="6" ref="K11:K21">+$Q$7</f>
        <v>0.3541666666666667</v>
      </c>
      <c r="L11" s="60">
        <f aca="true" t="shared" si="7" ref="L11:L21">+$R$7</f>
        <v>0.75</v>
      </c>
      <c r="M11" s="60">
        <f t="shared" si="3"/>
        <v>0.3958333333333333</v>
      </c>
      <c r="N11" s="177"/>
      <c r="O11" s="178"/>
    </row>
    <row r="12" spans="1:15" ht="30" customHeight="1">
      <c r="A12" s="70">
        <f t="shared" si="5"/>
        <v>44322</v>
      </c>
      <c r="B12" s="73">
        <f t="shared" si="0"/>
        <v>44322</v>
      </c>
      <c r="C12" s="61">
        <f>+$Q$7</f>
        <v>0.3541666666666667</v>
      </c>
      <c r="D12" s="62">
        <f>+$R$7</f>
        <v>0.75</v>
      </c>
      <c r="E12" s="60">
        <f>IF(C12="","",D12-C12)</f>
        <v>0.3958333333333333</v>
      </c>
      <c r="F12" s="186"/>
      <c r="G12" s="123"/>
      <c r="H12" s="80"/>
      <c r="I12" s="76">
        <f t="shared" si="4"/>
        <v>44338</v>
      </c>
      <c r="J12" s="96">
        <f t="shared" si="2"/>
        <v>44338</v>
      </c>
      <c r="K12" s="35"/>
      <c r="L12" s="36"/>
      <c r="M12" s="36">
        <f t="shared" si="3"/>
      </c>
      <c r="N12" s="183"/>
      <c r="O12" s="184"/>
    </row>
    <row r="13" spans="1:15" ht="30" customHeight="1">
      <c r="A13" s="78">
        <f t="shared" si="5"/>
        <v>44323</v>
      </c>
      <c r="B13" s="79">
        <f t="shared" si="0"/>
        <v>44323</v>
      </c>
      <c r="C13" s="61">
        <f>+$Q$7</f>
        <v>0.3541666666666667</v>
      </c>
      <c r="D13" s="62">
        <f>+$R$7</f>
        <v>0.75</v>
      </c>
      <c r="E13" s="60">
        <f t="shared" si="1"/>
        <v>0.3958333333333333</v>
      </c>
      <c r="F13" s="181"/>
      <c r="G13" s="182"/>
      <c r="H13" s="80"/>
      <c r="I13" s="76">
        <f t="shared" si="4"/>
        <v>44339</v>
      </c>
      <c r="J13" s="77">
        <f t="shared" si="2"/>
        <v>44339</v>
      </c>
      <c r="K13" s="35"/>
      <c r="L13" s="36"/>
      <c r="M13" s="36">
        <f t="shared" si="3"/>
      </c>
      <c r="N13" s="172"/>
      <c r="O13" s="173"/>
    </row>
    <row r="14" spans="1:15" ht="30" customHeight="1">
      <c r="A14" s="76">
        <f t="shared" si="5"/>
        <v>44324</v>
      </c>
      <c r="B14" s="96">
        <f>A14</f>
        <v>44324</v>
      </c>
      <c r="C14" s="35"/>
      <c r="D14" s="36"/>
      <c r="E14" s="36">
        <f>IF(C14="","",D14-C14)</f>
      </c>
      <c r="F14" s="183"/>
      <c r="G14" s="184"/>
      <c r="H14" s="87"/>
      <c r="I14" s="70">
        <f t="shared" si="4"/>
        <v>44340</v>
      </c>
      <c r="J14" s="73">
        <f t="shared" si="2"/>
        <v>44340</v>
      </c>
      <c r="K14" s="61">
        <f t="shared" si="6"/>
        <v>0.3541666666666667</v>
      </c>
      <c r="L14" s="62">
        <f t="shared" si="7"/>
        <v>0.75</v>
      </c>
      <c r="M14" s="60">
        <f>IF(K14="","",L14-K14)</f>
        <v>0.3958333333333333</v>
      </c>
      <c r="N14" s="168"/>
      <c r="O14" s="167"/>
    </row>
    <row r="15" spans="1:15" ht="30" customHeight="1">
      <c r="A15" s="76">
        <f t="shared" si="5"/>
        <v>44325</v>
      </c>
      <c r="B15" s="96">
        <f t="shared" si="0"/>
        <v>44325</v>
      </c>
      <c r="C15" s="35"/>
      <c r="D15" s="36"/>
      <c r="E15" s="36">
        <f t="shared" si="1"/>
      </c>
      <c r="F15" s="183"/>
      <c r="G15" s="184"/>
      <c r="H15" s="84"/>
      <c r="I15" s="78">
        <f t="shared" si="4"/>
        <v>44341</v>
      </c>
      <c r="J15" s="79">
        <f t="shared" si="2"/>
        <v>44341</v>
      </c>
      <c r="K15" s="59">
        <f t="shared" si="6"/>
        <v>0.3541666666666667</v>
      </c>
      <c r="L15" s="60">
        <f t="shared" si="7"/>
        <v>0.75</v>
      </c>
      <c r="M15" s="60">
        <f t="shared" si="3"/>
        <v>0.3958333333333333</v>
      </c>
      <c r="N15" s="179"/>
      <c r="O15" s="180"/>
    </row>
    <row r="16" spans="1:15" ht="30" customHeight="1">
      <c r="A16" s="70">
        <f t="shared" si="5"/>
        <v>44326</v>
      </c>
      <c r="B16" s="74">
        <f t="shared" si="0"/>
        <v>44326</v>
      </c>
      <c r="C16" s="61">
        <f>+$Q$7</f>
        <v>0.3541666666666667</v>
      </c>
      <c r="D16" s="62">
        <f>+$R$7</f>
        <v>0.75</v>
      </c>
      <c r="E16" s="60">
        <f>IF(C16="","",D16-C16)</f>
        <v>0.3958333333333333</v>
      </c>
      <c r="F16" s="157"/>
      <c r="G16" s="158"/>
      <c r="H16" s="84"/>
      <c r="I16" s="78">
        <f t="shared" si="4"/>
        <v>44342</v>
      </c>
      <c r="J16" s="79">
        <f t="shared" si="2"/>
        <v>44342</v>
      </c>
      <c r="K16" s="61">
        <f t="shared" si="6"/>
        <v>0.3541666666666667</v>
      </c>
      <c r="L16" s="62">
        <f t="shared" si="7"/>
        <v>0.75</v>
      </c>
      <c r="M16" s="60">
        <f t="shared" si="3"/>
        <v>0.3958333333333333</v>
      </c>
      <c r="N16" s="179"/>
      <c r="O16" s="180"/>
    </row>
    <row r="17" spans="1:15" ht="30" customHeight="1">
      <c r="A17" s="78">
        <f t="shared" si="5"/>
        <v>44327</v>
      </c>
      <c r="B17" s="79">
        <f t="shared" si="0"/>
        <v>44327</v>
      </c>
      <c r="C17" s="61">
        <f>+$Q$7</f>
        <v>0.3541666666666667</v>
      </c>
      <c r="D17" s="62">
        <f>+$R$7</f>
        <v>0.75</v>
      </c>
      <c r="E17" s="60">
        <f t="shared" si="1"/>
        <v>0.3958333333333333</v>
      </c>
      <c r="F17" s="179"/>
      <c r="G17" s="180"/>
      <c r="H17" s="84"/>
      <c r="I17" s="78">
        <f t="shared" si="4"/>
        <v>44343</v>
      </c>
      <c r="J17" s="79">
        <f t="shared" si="2"/>
        <v>44343</v>
      </c>
      <c r="K17" s="61">
        <f t="shared" si="6"/>
        <v>0.3541666666666667</v>
      </c>
      <c r="L17" s="62">
        <f t="shared" si="7"/>
        <v>0.75</v>
      </c>
      <c r="M17" s="60">
        <f t="shared" si="3"/>
        <v>0.3958333333333333</v>
      </c>
      <c r="N17" s="177"/>
      <c r="O17" s="178"/>
    </row>
    <row r="18" spans="1:15" ht="30" customHeight="1">
      <c r="A18" s="78">
        <f t="shared" si="5"/>
        <v>44328</v>
      </c>
      <c r="B18" s="79">
        <f t="shared" si="0"/>
        <v>44328</v>
      </c>
      <c r="C18" s="61">
        <f>+$Q$7</f>
        <v>0.3541666666666667</v>
      </c>
      <c r="D18" s="62">
        <f>+$R$7</f>
        <v>0.75</v>
      </c>
      <c r="E18" s="60">
        <f t="shared" si="1"/>
        <v>0.3958333333333333</v>
      </c>
      <c r="F18" s="179"/>
      <c r="G18" s="180"/>
      <c r="H18" s="84"/>
      <c r="I18" s="78">
        <f t="shared" si="4"/>
        <v>44344</v>
      </c>
      <c r="J18" s="79">
        <f t="shared" si="2"/>
        <v>44344</v>
      </c>
      <c r="K18" s="59">
        <f t="shared" si="6"/>
        <v>0.3541666666666667</v>
      </c>
      <c r="L18" s="60">
        <f t="shared" si="7"/>
        <v>0.75</v>
      </c>
      <c r="M18" s="60">
        <f t="shared" si="3"/>
        <v>0.3958333333333333</v>
      </c>
      <c r="N18" s="177"/>
      <c r="O18" s="178"/>
    </row>
    <row r="19" spans="1:15" ht="30" customHeight="1">
      <c r="A19" s="78">
        <f t="shared" si="5"/>
        <v>44329</v>
      </c>
      <c r="B19" s="86">
        <f t="shared" si="0"/>
        <v>44329</v>
      </c>
      <c r="C19" s="61">
        <f>+$Q$7</f>
        <v>0.3541666666666667</v>
      </c>
      <c r="D19" s="62">
        <f>+$R$7</f>
        <v>0.75</v>
      </c>
      <c r="E19" s="62">
        <f t="shared" si="1"/>
        <v>0.3958333333333333</v>
      </c>
      <c r="F19" s="181"/>
      <c r="G19" s="182"/>
      <c r="H19" s="84"/>
      <c r="I19" s="76">
        <f t="shared" si="4"/>
        <v>44345</v>
      </c>
      <c r="J19" s="96">
        <f t="shared" si="2"/>
        <v>44345</v>
      </c>
      <c r="K19" s="35"/>
      <c r="L19" s="36"/>
      <c r="M19" s="36">
        <f t="shared" si="3"/>
      </c>
      <c r="N19" s="183"/>
      <c r="O19" s="184"/>
    </row>
    <row r="20" spans="1:15" ht="30" customHeight="1">
      <c r="A20" s="78">
        <f t="shared" si="5"/>
        <v>44330</v>
      </c>
      <c r="B20" s="86">
        <f t="shared" si="0"/>
        <v>44330</v>
      </c>
      <c r="C20" s="61">
        <f>+$Q$7</f>
        <v>0.3541666666666667</v>
      </c>
      <c r="D20" s="62">
        <f>+$R$7</f>
        <v>0.75</v>
      </c>
      <c r="E20" s="62">
        <f t="shared" si="1"/>
        <v>0.3958333333333333</v>
      </c>
      <c r="F20" s="181"/>
      <c r="G20" s="182"/>
      <c r="H20" s="85"/>
      <c r="I20" s="76">
        <f t="shared" si="4"/>
        <v>44346</v>
      </c>
      <c r="J20" s="77">
        <f t="shared" si="2"/>
        <v>44346</v>
      </c>
      <c r="K20" s="35"/>
      <c r="L20" s="36"/>
      <c r="M20" s="36">
        <f t="shared" si="3"/>
      </c>
      <c r="N20" s="171"/>
      <c r="O20" s="164"/>
    </row>
    <row r="21" spans="1:15" ht="30" customHeight="1" thickBot="1">
      <c r="A21" s="76">
        <f t="shared" si="5"/>
        <v>44331</v>
      </c>
      <c r="B21" s="96">
        <f>A21</f>
        <v>44331</v>
      </c>
      <c r="C21" s="35"/>
      <c r="D21" s="36"/>
      <c r="E21" s="36">
        <f>IF(C21="","",D21-C21)</f>
      </c>
      <c r="F21" s="183"/>
      <c r="G21" s="184"/>
      <c r="H21" s="85"/>
      <c r="I21" s="71">
        <f>I20+1</f>
        <v>44347</v>
      </c>
      <c r="J21" s="73">
        <f t="shared" si="2"/>
        <v>44347</v>
      </c>
      <c r="K21" s="59">
        <f t="shared" si="6"/>
        <v>0.3541666666666667</v>
      </c>
      <c r="L21" s="60">
        <f t="shared" si="7"/>
        <v>0.75</v>
      </c>
      <c r="M21" s="60">
        <f>IF(K21="","",L21-K21)</f>
        <v>0.3958333333333333</v>
      </c>
      <c r="N21" s="128"/>
      <c r="O21" s="126"/>
    </row>
    <row r="22" spans="1:15" ht="30" customHeight="1" thickBot="1">
      <c r="A22" s="97">
        <f t="shared" si="5"/>
        <v>44332</v>
      </c>
      <c r="B22" s="98">
        <f t="shared" si="0"/>
        <v>44332</v>
      </c>
      <c r="C22" s="99"/>
      <c r="D22" s="100"/>
      <c r="E22" s="100">
        <f t="shared" si="1"/>
      </c>
      <c r="F22" s="187"/>
      <c r="G22" s="188"/>
      <c r="H22" s="84"/>
      <c r="I22" s="189" t="s">
        <v>38</v>
      </c>
      <c r="J22" s="190"/>
      <c r="K22" s="190"/>
      <c r="L22" s="190"/>
      <c r="M22" s="93">
        <f>SUM(E7:E22,M7:M21)</f>
        <v>7.124999999999998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C25" s="113"/>
      <c r="D25" s="113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IF(M22&gt;Sheet1!A2*Sheet1!C3+Sheet1!A5,"要","不要")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Q10" sqref="Q10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6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44348</v>
      </c>
      <c r="B7" s="79">
        <f>A7</f>
        <v>44348</v>
      </c>
      <c r="C7" s="32">
        <f>+$Q$7</f>
        <v>0.3541666666666667</v>
      </c>
      <c r="D7" s="33">
        <f>+$R$7</f>
        <v>0.75</v>
      </c>
      <c r="E7" s="60">
        <f aca="true" t="shared" si="0" ref="E7:E22">IF(C7="","",D7-C7)</f>
        <v>0.3958333333333333</v>
      </c>
      <c r="F7" s="179"/>
      <c r="G7" s="180"/>
      <c r="H7" s="3"/>
      <c r="I7" s="81">
        <f>A22+1</f>
        <v>44364</v>
      </c>
      <c r="J7" s="82">
        <f>I7</f>
        <v>44364</v>
      </c>
      <c r="K7" s="61">
        <f>+$Q$7</f>
        <v>0.3541666666666667</v>
      </c>
      <c r="L7" s="62">
        <f>+$R$7</f>
        <v>0.75</v>
      </c>
      <c r="M7" s="83">
        <f>IF(K7="","",L7-K7)</f>
        <v>0.3958333333333333</v>
      </c>
      <c r="N7" s="191"/>
      <c r="O7" s="192"/>
      <c r="Q7" s="39">
        <v>0.3541666666666667</v>
      </c>
      <c r="R7" s="39">
        <v>0.75</v>
      </c>
    </row>
    <row r="8" spans="1:17" ht="30" customHeight="1">
      <c r="A8" s="78">
        <f>A7+1</f>
        <v>44349</v>
      </c>
      <c r="B8" s="79">
        <f aca="true" t="shared" si="1" ref="B8:B22">A8</f>
        <v>44349</v>
      </c>
      <c r="C8" s="32">
        <f aca="true" t="shared" si="2" ref="C8:C22">+$Q$7</f>
        <v>0.3541666666666667</v>
      </c>
      <c r="D8" s="33">
        <f aca="true" t="shared" si="3" ref="D8:D22">+$R$7</f>
        <v>0.75</v>
      </c>
      <c r="E8" s="60">
        <f t="shared" si="0"/>
        <v>0.3958333333333333</v>
      </c>
      <c r="F8" s="179"/>
      <c r="G8" s="180"/>
      <c r="H8" s="4"/>
      <c r="I8" s="78">
        <f>I7+1</f>
        <v>44365</v>
      </c>
      <c r="J8" s="79">
        <f aca="true" t="shared" si="4" ref="J8:J20">I8</f>
        <v>44365</v>
      </c>
      <c r="K8" s="63">
        <f aca="true" t="shared" si="5" ref="K8:K20">+$Q$7</f>
        <v>0.3541666666666667</v>
      </c>
      <c r="L8" s="62">
        <f aca="true" t="shared" si="6" ref="L8:L20">+$R$7</f>
        <v>0.75</v>
      </c>
      <c r="M8" s="62">
        <f aca="true" t="shared" si="7" ref="M8:M21">IF(K8="","",L8-K8)</f>
        <v>0.3958333333333333</v>
      </c>
      <c r="N8" s="193"/>
      <c r="O8" s="194"/>
      <c r="Q8" s="9" t="s">
        <v>73</v>
      </c>
    </row>
    <row r="9" spans="1:15" ht="30" customHeight="1">
      <c r="A9" s="78">
        <f aca="true" t="shared" si="8" ref="A9:A22">A8+1</f>
        <v>44350</v>
      </c>
      <c r="B9" s="79">
        <f t="shared" si="1"/>
        <v>44350</v>
      </c>
      <c r="C9" s="59">
        <f t="shared" si="2"/>
        <v>0.3541666666666667</v>
      </c>
      <c r="D9" s="60">
        <f t="shared" si="3"/>
        <v>0.75</v>
      </c>
      <c r="E9" s="60">
        <f t="shared" si="0"/>
        <v>0.3958333333333333</v>
      </c>
      <c r="F9" s="195"/>
      <c r="G9" s="196"/>
      <c r="H9" s="4"/>
      <c r="I9" s="76">
        <f>I8+1</f>
        <v>44366</v>
      </c>
      <c r="J9" s="77">
        <f t="shared" si="4"/>
        <v>44366</v>
      </c>
      <c r="K9" s="35"/>
      <c r="L9" s="36"/>
      <c r="M9" s="36">
        <f t="shared" si="7"/>
      </c>
      <c r="N9" s="197"/>
      <c r="O9" s="154"/>
    </row>
    <row r="10" spans="1:15" ht="30" customHeight="1">
      <c r="A10" s="78">
        <f t="shared" si="8"/>
        <v>44351</v>
      </c>
      <c r="B10" s="79">
        <f t="shared" si="1"/>
        <v>44351</v>
      </c>
      <c r="C10" s="59">
        <f t="shared" si="2"/>
        <v>0.3541666666666667</v>
      </c>
      <c r="D10" s="60">
        <f t="shared" si="3"/>
        <v>0.75</v>
      </c>
      <c r="E10" s="60">
        <f t="shared" si="0"/>
        <v>0.3958333333333333</v>
      </c>
      <c r="F10" s="181"/>
      <c r="G10" s="182"/>
      <c r="H10" s="1"/>
      <c r="I10" s="76">
        <f aca="true" t="shared" si="9" ref="I10:I20">I9+1</f>
        <v>44367</v>
      </c>
      <c r="J10" s="77">
        <f t="shared" si="4"/>
        <v>44367</v>
      </c>
      <c r="K10" s="46"/>
      <c r="L10" s="41"/>
      <c r="M10" s="41">
        <f t="shared" si="7"/>
      </c>
      <c r="N10" s="153"/>
      <c r="O10" s="154"/>
    </row>
    <row r="11" spans="1:15" ht="30" customHeight="1">
      <c r="A11" s="76">
        <f t="shared" si="8"/>
        <v>44352</v>
      </c>
      <c r="B11" s="77">
        <f>A11</f>
        <v>44352</v>
      </c>
      <c r="C11" s="35"/>
      <c r="D11" s="36"/>
      <c r="E11" s="36">
        <f>IF(C11="","",D11-C11)</f>
      </c>
      <c r="F11" s="197"/>
      <c r="G11" s="154"/>
      <c r="H11" s="3"/>
      <c r="I11" s="70">
        <f t="shared" si="9"/>
        <v>44368</v>
      </c>
      <c r="J11" s="73">
        <f t="shared" si="4"/>
        <v>44368</v>
      </c>
      <c r="K11" s="59">
        <f t="shared" si="5"/>
        <v>0.3541666666666667</v>
      </c>
      <c r="L11" s="60">
        <f t="shared" si="6"/>
        <v>0.75</v>
      </c>
      <c r="M11" s="60">
        <f t="shared" si="7"/>
        <v>0.3958333333333333</v>
      </c>
      <c r="N11" s="169"/>
      <c r="O11" s="170"/>
    </row>
    <row r="12" spans="1:15" ht="30" customHeight="1">
      <c r="A12" s="76">
        <f t="shared" si="8"/>
        <v>44353</v>
      </c>
      <c r="B12" s="77">
        <f t="shared" si="1"/>
        <v>44353</v>
      </c>
      <c r="C12" s="35"/>
      <c r="D12" s="36"/>
      <c r="E12" s="36">
        <f t="shared" si="0"/>
      </c>
      <c r="F12" s="197"/>
      <c r="G12" s="154"/>
      <c r="H12" s="3"/>
      <c r="I12" s="78">
        <f t="shared" si="9"/>
        <v>44369</v>
      </c>
      <c r="J12" s="79">
        <f t="shared" si="4"/>
        <v>44369</v>
      </c>
      <c r="K12" s="59">
        <f t="shared" si="5"/>
        <v>0.3541666666666667</v>
      </c>
      <c r="L12" s="60">
        <f t="shared" si="6"/>
        <v>0.75</v>
      </c>
      <c r="M12" s="60">
        <f t="shared" si="7"/>
        <v>0.3958333333333333</v>
      </c>
      <c r="N12" s="179"/>
      <c r="O12" s="180"/>
    </row>
    <row r="13" spans="1:15" ht="30" customHeight="1">
      <c r="A13" s="70">
        <f t="shared" si="8"/>
        <v>44354</v>
      </c>
      <c r="B13" s="73">
        <f t="shared" si="1"/>
        <v>44354</v>
      </c>
      <c r="C13" s="59">
        <f t="shared" si="2"/>
        <v>0.3541666666666667</v>
      </c>
      <c r="D13" s="60">
        <f t="shared" si="3"/>
        <v>0.75</v>
      </c>
      <c r="E13" s="60">
        <f>IF(C13="","",D13-C13)</f>
        <v>0.3958333333333333</v>
      </c>
      <c r="F13" s="198"/>
      <c r="G13" s="170"/>
      <c r="H13" s="3"/>
      <c r="I13" s="78">
        <f t="shared" si="9"/>
        <v>44370</v>
      </c>
      <c r="J13" s="79">
        <f t="shared" si="4"/>
        <v>44370</v>
      </c>
      <c r="K13" s="59">
        <f t="shared" si="5"/>
        <v>0.3541666666666667</v>
      </c>
      <c r="L13" s="60">
        <f t="shared" si="6"/>
        <v>0.75</v>
      </c>
      <c r="M13" s="60">
        <f t="shared" si="7"/>
        <v>0.3958333333333333</v>
      </c>
      <c r="N13" s="179"/>
      <c r="O13" s="180"/>
    </row>
    <row r="14" spans="1:15" ht="30" customHeight="1">
      <c r="A14" s="78">
        <f t="shared" si="8"/>
        <v>44355</v>
      </c>
      <c r="B14" s="79">
        <f t="shared" si="1"/>
        <v>44355</v>
      </c>
      <c r="C14" s="59">
        <f t="shared" si="2"/>
        <v>0.3541666666666667</v>
      </c>
      <c r="D14" s="60">
        <f t="shared" si="3"/>
        <v>0.75</v>
      </c>
      <c r="E14" s="60">
        <f t="shared" si="0"/>
        <v>0.3958333333333333</v>
      </c>
      <c r="F14" s="179"/>
      <c r="G14" s="180"/>
      <c r="H14" s="5"/>
      <c r="I14" s="78">
        <f t="shared" si="9"/>
        <v>44371</v>
      </c>
      <c r="J14" s="79">
        <f t="shared" si="4"/>
        <v>44371</v>
      </c>
      <c r="K14" s="59">
        <f t="shared" si="5"/>
        <v>0.3541666666666667</v>
      </c>
      <c r="L14" s="60">
        <f t="shared" si="6"/>
        <v>0.75</v>
      </c>
      <c r="M14" s="60">
        <f t="shared" si="7"/>
        <v>0.3958333333333333</v>
      </c>
      <c r="N14" s="199"/>
      <c r="O14" s="194"/>
    </row>
    <row r="15" spans="1:15" ht="30" customHeight="1">
      <c r="A15" s="78">
        <f t="shared" si="8"/>
        <v>44356</v>
      </c>
      <c r="B15" s="79">
        <f t="shared" si="1"/>
        <v>44356</v>
      </c>
      <c r="C15" s="59">
        <f t="shared" si="2"/>
        <v>0.3541666666666667</v>
      </c>
      <c r="D15" s="60">
        <f t="shared" si="3"/>
        <v>0.75</v>
      </c>
      <c r="E15" s="60">
        <f t="shared" si="0"/>
        <v>0.3958333333333333</v>
      </c>
      <c r="F15" s="179"/>
      <c r="G15" s="180"/>
      <c r="H15" s="4"/>
      <c r="I15" s="78">
        <f t="shared" si="9"/>
        <v>44372</v>
      </c>
      <c r="J15" s="79">
        <f t="shared" si="4"/>
        <v>44372</v>
      </c>
      <c r="K15" s="59">
        <f t="shared" si="5"/>
        <v>0.3541666666666667</v>
      </c>
      <c r="L15" s="60">
        <f t="shared" si="6"/>
        <v>0.75</v>
      </c>
      <c r="M15" s="60">
        <f t="shared" si="7"/>
        <v>0.3958333333333333</v>
      </c>
      <c r="N15" s="175"/>
      <c r="O15" s="176"/>
    </row>
    <row r="16" spans="1:15" ht="30" customHeight="1">
      <c r="A16" s="78">
        <f t="shared" si="8"/>
        <v>44357</v>
      </c>
      <c r="B16" s="79">
        <f t="shared" si="1"/>
        <v>44357</v>
      </c>
      <c r="C16" s="59">
        <f t="shared" si="2"/>
        <v>0.3541666666666667</v>
      </c>
      <c r="D16" s="60">
        <f t="shared" si="3"/>
        <v>0.75</v>
      </c>
      <c r="E16" s="60">
        <f t="shared" si="0"/>
        <v>0.3958333333333333</v>
      </c>
      <c r="F16" s="195"/>
      <c r="G16" s="196"/>
      <c r="H16" s="4"/>
      <c r="I16" s="76">
        <f t="shared" si="9"/>
        <v>44373</v>
      </c>
      <c r="J16" s="77">
        <f t="shared" si="4"/>
        <v>44373</v>
      </c>
      <c r="K16" s="35"/>
      <c r="L16" s="36"/>
      <c r="M16" s="36">
        <f t="shared" si="7"/>
      </c>
      <c r="N16" s="197"/>
      <c r="O16" s="154"/>
    </row>
    <row r="17" spans="1:15" ht="30" customHeight="1">
      <c r="A17" s="78">
        <f t="shared" si="8"/>
        <v>44358</v>
      </c>
      <c r="B17" s="79">
        <f t="shared" si="1"/>
        <v>44358</v>
      </c>
      <c r="C17" s="61">
        <f t="shared" si="2"/>
        <v>0.3541666666666667</v>
      </c>
      <c r="D17" s="62">
        <f t="shared" si="3"/>
        <v>0.75</v>
      </c>
      <c r="E17" s="60">
        <f t="shared" si="0"/>
        <v>0.3958333333333333</v>
      </c>
      <c r="F17" s="195"/>
      <c r="G17" s="196"/>
      <c r="H17" s="4"/>
      <c r="I17" s="76">
        <f t="shared" si="9"/>
        <v>44374</v>
      </c>
      <c r="J17" s="77">
        <f t="shared" si="4"/>
        <v>44374</v>
      </c>
      <c r="K17" s="35"/>
      <c r="L17" s="36"/>
      <c r="M17" s="36">
        <f t="shared" si="7"/>
      </c>
      <c r="N17" s="151"/>
      <c r="O17" s="152"/>
    </row>
    <row r="18" spans="1:15" ht="30" customHeight="1">
      <c r="A18" s="76">
        <f t="shared" si="8"/>
        <v>44359</v>
      </c>
      <c r="B18" s="77">
        <f>A18</f>
        <v>44359</v>
      </c>
      <c r="C18" s="35"/>
      <c r="D18" s="36"/>
      <c r="E18" s="36">
        <f>IF(C18="","",D18-C18)</f>
      </c>
      <c r="F18" s="197"/>
      <c r="G18" s="154"/>
      <c r="H18" s="4"/>
      <c r="I18" s="70">
        <f t="shared" si="9"/>
        <v>44375</v>
      </c>
      <c r="J18" s="73">
        <f t="shared" si="4"/>
        <v>44375</v>
      </c>
      <c r="K18" s="59">
        <f t="shared" si="5"/>
        <v>0.3541666666666667</v>
      </c>
      <c r="L18" s="60">
        <f t="shared" si="6"/>
        <v>0.75</v>
      </c>
      <c r="M18" s="60">
        <f t="shared" si="7"/>
        <v>0.3958333333333333</v>
      </c>
      <c r="N18" s="169"/>
      <c r="O18" s="170"/>
    </row>
    <row r="19" spans="1:15" ht="30" customHeight="1">
      <c r="A19" s="76">
        <f t="shared" si="8"/>
        <v>44360</v>
      </c>
      <c r="B19" s="77">
        <f t="shared" si="1"/>
        <v>44360</v>
      </c>
      <c r="C19" s="40"/>
      <c r="D19" s="41"/>
      <c r="E19" s="41">
        <f t="shared" si="0"/>
      </c>
      <c r="F19" s="135"/>
      <c r="G19" s="136"/>
      <c r="H19" s="4"/>
      <c r="I19" s="78">
        <f t="shared" si="9"/>
        <v>44376</v>
      </c>
      <c r="J19" s="79">
        <f t="shared" si="4"/>
        <v>44376</v>
      </c>
      <c r="K19" s="59">
        <f t="shared" si="5"/>
        <v>0.3541666666666667</v>
      </c>
      <c r="L19" s="60">
        <f t="shared" si="6"/>
        <v>0.75</v>
      </c>
      <c r="M19" s="60">
        <f t="shared" si="7"/>
        <v>0.3958333333333333</v>
      </c>
      <c r="N19" s="199"/>
      <c r="O19" s="194"/>
    </row>
    <row r="20" spans="1:15" ht="30" customHeight="1">
      <c r="A20" s="70">
        <f t="shared" si="8"/>
        <v>44361</v>
      </c>
      <c r="B20" s="73">
        <f t="shared" si="1"/>
        <v>44361</v>
      </c>
      <c r="C20" s="59">
        <f t="shared" si="2"/>
        <v>0.3541666666666667</v>
      </c>
      <c r="D20" s="60">
        <f t="shared" si="3"/>
        <v>0.75</v>
      </c>
      <c r="E20" s="60">
        <f>IF(C20="","",D20-C20)</f>
        <v>0.3958333333333333</v>
      </c>
      <c r="F20" s="161"/>
      <c r="G20" s="162"/>
      <c r="H20" s="1"/>
      <c r="I20" s="78">
        <f t="shared" si="9"/>
        <v>44377</v>
      </c>
      <c r="J20" s="79">
        <f t="shared" si="4"/>
        <v>44377</v>
      </c>
      <c r="K20" s="59">
        <f t="shared" si="5"/>
        <v>0.3541666666666667</v>
      </c>
      <c r="L20" s="60">
        <f t="shared" si="6"/>
        <v>0.75</v>
      </c>
      <c r="M20" s="60">
        <f t="shared" si="7"/>
        <v>0.3958333333333333</v>
      </c>
      <c r="N20" s="185"/>
      <c r="O20" s="180"/>
    </row>
    <row r="21" spans="1:15" ht="30" customHeight="1" thickBot="1">
      <c r="A21" s="78">
        <f t="shared" si="8"/>
        <v>44362</v>
      </c>
      <c r="B21" s="79">
        <f t="shared" si="1"/>
        <v>44362</v>
      </c>
      <c r="C21" s="59">
        <f t="shared" si="2"/>
        <v>0.3541666666666667</v>
      </c>
      <c r="D21" s="60">
        <f t="shared" si="3"/>
        <v>0.75</v>
      </c>
      <c r="E21" s="60">
        <f t="shared" si="0"/>
        <v>0.3958333333333333</v>
      </c>
      <c r="F21" s="179"/>
      <c r="G21" s="180"/>
      <c r="H21" s="1"/>
      <c r="I21" s="12"/>
      <c r="J21" s="30"/>
      <c r="K21" s="48"/>
      <c r="L21" s="43"/>
      <c r="M21" s="43">
        <f t="shared" si="7"/>
      </c>
      <c r="N21" s="128"/>
      <c r="O21" s="126"/>
    </row>
    <row r="22" spans="1:15" ht="30" customHeight="1" thickBot="1">
      <c r="A22" s="88">
        <f t="shared" si="8"/>
        <v>44363</v>
      </c>
      <c r="B22" s="91">
        <f t="shared" si="1"/>
        <v>44363</v>
      </c>
      <c r="C22" s="65">
        <f t="shared" si="2"/>
        <v>0.3541666666666667</v>
      </c>
      <c r="D22" s="66">
        <f t="shared" si="3"/>
        <v>0.75</v>
      </c>
      <c r="E22" s="66">
        <f t="shared" si="0"/>
        <v>0.3958333333333333</v>
      </c>
      <c r="F22" s="200"/>
      <c r="G22" s="201"/>
      <c r="H22" s="4"/>
      <c r="I22" s="121" t="s">
        <v>38</v>
      </c>
      <c r="J22" s="119"/>
      <c r="K22" s="119"/>
      <c r="L22" s="119"/>
      <c r="M22" s="50">
        <f>SUM(E7:E22,M7:M21)</f>
        <v>8.708333333333332</v>
      </c>
      <c r="N22" s="27"/>
      <c r="O22" s="24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IF(M22&gt;Sheet1!A2*Sheet1!C4+Sheet1!A5,"要","不要")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Q10" sqref="Q10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7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44378</v>
      </c>
      <c r="B7" s="79">
        <f>A7</f>
        <v>44378</v>
      </c>
      <c r="C7" s="32">
        <f>+$Q$7</f>
        <v>0.3541666666666667</v>
      </c>
      <c r="D7" s="33">
        <f>+$R$7</f>
        <v>0.75</v>
      </c>
      <c r="E7" s="60">
        <f>IF(C7="","",D7-C7)</f>
        <v>0.3958333333333333</v>
      </c>
      <c r="F7" s="179"/>
      <c r="G7" s="180"/>
      <c r="H7" s="3"/>
      <c r="I7" s="76">
        <f>A22+1</f>
        <v>44394</v>
      </c>
      <c r="J7" s="77">
        <f>I7</f>
        <v>44394</v>
      </c>
      <c r="K7" s="35"/>
      <c r="L7" s="36"/>
      <c r="M7" s="36">
        <f>IF(K7="","",L7-K7)</f>
      </c>
      <c r="N7" s="153"/>
      <c r="O7" s="154"/>
      <c r="Q7" s="39">
        <v>0.3541666666666667</v>
      </c>
      <c r="R7" s="39">
        <v>0.75</v>
      </c>
    </row>
    <row r="8" spans="1:17" ht="30" customHeight="1">
      <c r="A8" s="78">
        <f>A7+1</f>
        <v>44379</v>
      </c>
      <c r="B8" s="79">
        <f aca="true" t="shared" si="0" ref="B8:B22">A8</f>
        <v>44379</v>
      </c>
      <c r="C8" s="59">
        <f aca="true" t="shared" si="1" ref="C8:C22">+$Q$7</f>
        <v>0.3541666666666667</v>
      </c>
      <c r="D8" s="60">
        <f aca="true" t="shared" si="2" ref="D8:D22">+$R$7</f>
        <v>0.75</v>
      </c>
      <c r="E8" s="60">
        <f>IF(C8="","",D8-C8)</f>
        <v>0.3958333333333333</v>
      </c>
      <c r="F8" s="179"/>
      <c r="G8" s="180"/>
      <c r="H8" s="4"/>
      <c r="I8" s="76">
        <f>I7+1</f>
        <v>44395</v>
      </c>
      <c r="J8" s="77">
        <f aca="true" t="shared" si="3" ref="J8:J21">I8</f>
        <v>44395</v>
      </c>
      <c r="K8" s="35"/>
      <c r="L8" s="36"/>
      <c r="M8" s="36">
        <f aca="true" t="shared" si="4" ref="M8:M21">IF(K8="","",L8-K8)</f>
      </c>
      <c r="N8" s="163"/>
      <c r="O8" s="164"/>
      <c r="Q8" s="9" t="s">
        <v>73</v>
      </c>
    </row>
    <row r="9" spans="1:15" ht="30" customHeight="1">
      <c r="A9" s="76">
        <f aca="true" t="shared" si="5" ref="A9:A22">A8+1</f>
        <v>44380</v>
      </c>
      <c r="B9" s="77">
        <f>A9</f>
        <v>44380</v>
      </c>
      <c r="C9" s="35"/>
      <c r="D9" s="36"/>
      <c r="E9" s="36">
        <f>IF(C9="","",D9-C9)</f>
      </c>
      <c r="F9" s="163"/>
      <c r="G9" s="164"/>
      <c r="H9" s="4"/>
      <c r="I9" s="78">
        <f aca="true" t="shared" si="6" ref="I9:I21">I8+1</f>
        <v>44396</v>
      </c>
      <c r="J9" s="79">
        <f>I9</f>
        <v>44396</v>
      </c>
      <c r="K9" s="59">
        <f aca="true" t="shared" si="7" ref="K9:K20">+$Q$7</f>
        <v>0.3541666666666667</v>
      </c>
      <c r="L9" s="60">
        <f aca="true" t="shared" si="8" ref="L9:L20">+$R$7</f>
        <v>0.75</v>
      </c>
      <c r="M9" s="60">
        <f>IF(K9="","",L9-K9)</f>
        <v>0.3958333333333333</v>
      </c>
      <c r="N9" s="179"/>
      <c r="O9" s="180"/>
    </row>
    <row r="10" spans="1:15" ht="30" customHeight="1">
      <c r="A10" s="76">
        <f t="shared" si="5"/>
        <v>44381</v>
      </c>
      <c r="B10" s="77">
        <f t="shared" si="0"/>
        <v>44381</v>
      </c>
      <c r="C10" s="35"/>
      <c r="D10" s="36"/>
      <c r="E10" s="36">
        <f aca="true" t="shared" si="9" ref="E10:E22">IF(C10="","",D10-C10)</f>
      </c>
      <c r="F10" s="163"/>
      <c r="G10" s="164"/>
      <c r="H10" s="1"/>
      <c r="I10" s="78">
        <f t="shared" si="6"/>
        <v>44397</v>
      </c>
      <c r="J10" s="79">
        <f t="shared" si="3"/>
        <v>44397</v>
      </c>
      <c r="K10" s="59">
        <f t="shared" si="7"/>
        <v>0.3541666666666667</v>
      </c>
      <c r="L10" s="60">
        <f t="shared" si="8"/>
        <v>0.75</v>
      </c>
      <c r="M10" s="60">
        <f t="shared" si="4"/>
        <v>0.3958333333333333</v>
      </c>
      <c r="N10" s="179"/>
      <c r="O10" s="180"/>
    </row>
    <row r="11" spans="1:15" ht="30" customHeight="1">
      <c r="A11" s="70">
        <f t="shared" si="5"/>
        <v>44382</v>
      </c>
      <c r="B11" s="73">
        <f t="shared" si="0"/>
        <v>44382</v>
      </c>
      <c r="C11" s="59">
        <f t="shared" si="1"/>
        <v>0.3541666666666667</v>
      </c>
      <c r="D11" s="60">
        <f t="shared" si="2"/>
        <v>0.75</v>
      </c>
      <c r="E11" s="60">
        <f>IF(C11="","",D11-C11)</f>
        <v>0.3958333333333333</v>
      </c>
      <c r="F11" s="186"/>
      <c r="G11" s="123"/>
      <c r="H11" s="3"/>
      <c r="I11" s="78">
        <f t="shared" si="6"/>
        <v>44398</v>
      </c>
      <c r="J11" s="79">
        <f t="shared" si="3"/>
        <v>44398</v>
      </c>
      <c r="K11" s="59">
        <f t="shared" si="7"/>
        <v>0.3541666666666667</v>
      </c>
      <c r="L11" s="60">
        <f t="shared" si="8"/>
        <v>0.75</v>
      </c>
      <c r="M11" s="60">
        <f t="shared" si="4"/>
        <v>0.3958333333333333</v>
      </c>
      <c r="N11" s="179"/>
      <c r="O11" s="180"/>
    </row>
    <row r="12" spans="1:15" ht="30" customHeight="1">
      <c r="A12" s="78">
        <f t="shared" si="5"/>
        <v>44383</v>
      </c>
      <c r="B12" s="79">
        <f t="shared" si="0"/>
        <v>44383</v>
      </c>
      <c r="C12" s="59">
        <f t="shared" si="1"/>
        <v>0.3541666666666667</v>
      </c>
      <c r="D12" s="60">
        <f t="shared" si="2"/>
        <v>0.75</v>
      </c>
      <c r="E12" s="60">
        <f t="shared" si="9"/>
        <v>0.3958333333333333</v>
      </c>
      <c r="F12" s="179"/>
      <c r="G12" s="180"/>
      <c r="H12" s="3"/>
      <c r="I12" s="76">
        <f t="shared" si="6"/>
        <v>44399</v>
      </c>
      <c r="J12" s="77">
        <f>I12</f>
        <v>44399</v>
      </c>
      <c r="K12" s="35"/>
      <c r="L12" s="36"/>
      <c r="M12" s="36">
        <f>IF(K12="","",L12-K12)</f>
      </c>
      <c r="N12" s="172"/>
      <c r="O12" s="173"/>
    </row>
    <row r="13" spans="1:15" ht="30" customHeight="1">
      <c r="A13" s="78">
        <f t="shared" si="5"/>
        <v>44384</v>
      </c>
      <c r="B13" s="79">
        <f t="shared" si="0"/>
        <v>44384</v>
      </c>
      <c r="C13" s="59">
        <f t="shared" si="1"/>
        <v>0.3541666666666667</v>
      </c>
      <c r="D13" s="60">
        <f t="shared" si="2"/>
        <v>0.75</v>
      </c>
      <c r="E13" s="60">
        <f t="shared" si="9"/>
        <v>0.3958333333333333</v>
      </c>
      <c r="F13" s="179"/>
      <c r="G13" s="180"/>
      <c r="H13" s="3"/>
      <c r="I13" s="76">
        <f t="shared" si="6"/>
        <v>44400</v>
      </c>
      <c r="J13" s="77">
        <f>I13</f>
        <v>44400</v>
      </c>
      <c r="K13" s="35"/>
      <c r="L13" s="36"/>
      <c r="M13" s="36">
        <f>IF(K13="","",L13-K13)</f>
      </c>
      <c r="N13" s="172"/>
      <c r="O13" s="173"/>
    </row>
    <row r="14" spans="1:15" ht="30" customHeight="1">
      <c r="A14" s="78">
        <f t="shared" si="5"/>
        <v>44385</v>
      </c>
      <c r="B14" s="86">
        <f t="shared" si="0"/>
        <v>44385</v>
      </c>
      <c r="C14" s="59">
        <f t="shared" si="1"/>
        <v>0.3541666666666667</v>
      </c>
      <c r="D14" s="60">
        <f t="shared" si="2"/>
        <v>0.75</v>
      </c>
      <c r="E14" s="60">
        <f t="shared" si="9"/>
        <v>0.3958333333333333</v>
      </c>
      <c r="F14" s="202"/>
      <c r="G14" s="178"/>
      <c r="H14" s="5"/>
      <c r="I14" s="76">
        <f t="shared" si="6"/>
        <v>44401</v>
      </c>
      <c r="J14" s="77">
        <f t="shared" si="3"/>
        <v>44401</v>
      </c>
      <c r="K14" s="35"/>
      <c r="L14" s="36"/>
      <c r="M14" s="36">
        <f t="shared" si="4"/>
      </c>
      <c r="N14" s="172"/>
      <c r="O14" s="173"/>
    </row>
    <row r="15" spans="1:15" ht="30" customHeight="1">
      <c r="A15" s="78">
        <f t="shared" si="5"/>
        <v>44386</v>
      </c>
      <c r="B15" s="86">
        <f t="shared" si="0"/>
        <v>44386</v>
      </c>
      <c r="C15" s="59">
        <f t="shared" si="1"/>
        <v>0.3541666666666667</v>
      </c>
      <c r="D15" s="60">
        <f t="shared" si="2"/>
        <v>0.75</v>
      </c>
      <c r="E15" s="60">
        <f t="shared" si="9"/>
        <v>0.3958333333333333</v>
      </c>
      <c r="F15" s="193"/>
      <c r="G15" s="194"/>
      <c r="H15" s="4"/>
      <c r="I15" s="76">
        <f t="shared" si="6"/>
        <v>44402</v>
      </c>
      <c r="J15" s="77">
        <f t="shared" si="3"/>
        <v>44402</v>
      </c>
      <c r="K15" s="35"/>
      <c r="L15" s="36"/>
      <c r="M15" s="36">
        <f t="shared" si="4"/>
      </c>
      <c r="N15" s="163"/>
      <c r="O15" s="164"/>
    </row>
    <row r="16" spans="1:15" ht="30" customHeight="1">
      <c r="A16" s="76">
        <f t="shared" si="5"/>
        <v>44387</v>
      </c>
      <c r="B16" s="77">
        <f>A16</f>
        <v>44387</v>
      </c>
      <c r="C16" s="35"/>
      <c r="D16" s="36"/>
      <c r="E16" s="36">
        <f>IF(C16="","",D16-C16)</f>
      </c>
      <c r="F16" s="163"/>
      <c r="G16" s="164"/>
      <c r="H16" s="4"/>
      <c r="I16" s="70">
        <f t="shared" si="6"/>
        <v>44403</v>
      </c>
      <c r="J16" s="73">
        <f t="shared" si="3"/>
        <v>44403</v>
      </c>
      <c r="K16" s="59">
        <f t="shared" si="7"/>
        <v>0.3541666666666667</v>
      </c>
      <c r="L16" s="60">
        <f t="shared" si="8"/>
        <v>0.75</v>
      </c>
      <c r="M16" s="60">
        <f t="shared" si="4"/>
        <v>0.3958333333333333</v>
      </c>
      <c r="N16" s="186"/>
      <c r="O16" s="123"/>
    </row>
    <row r="17" spans="1:15" ht="30" customHeight="1">
      <c r="A17" s="76">
        <f t="shared" si="5"/>
        <v>44388</v>
      </c>
      <c r="B17" s="77">
        <f t="shared" si="0"/>
        <v>44388</v>
      </c>
      <c r="C17" s="35"/>
      <c r="D17" s="36"/>
      <c r="E17" s="36">
        <f t="shared" si="9"/>
      </c>
      <c r="F17" s="197"/>
      <c r="G17" s="154"/>
      <c r="H17" s="4"/>
      <c r="I17" s="78">
        <f t="shared" si="6"/>
        <v>44404</v>
      </c>
      <c r="J17" s="79">
        <f t="shared" si="3"/>
        <v>44404</v>
      </c>
      <c r="K17" s="59">
        <f t="shared" si="7"/>
        <v>0.3541666666666667</v>
      </c>
      <c r="L17" s="60">
        <f t="shared" si="8"/>
        <v>0.75</v>
      </c>
      <c r="M17" s="60">
        <f t="shared" si="4"/>
        <v>0.3958333333333333</v>
      </c>
      <c r="N17" s="179"/>
      <c r="O17" s="180"/>
    </row>
    <row r="18" spans="1:15" ht="30" customHeight="1">
      <c r="A18" s="70">
        <f t="shared" si="5"/>
        <v>44389</v>
      </c>
      <c r="B18" s="73">
        <f t="shared" si="0"/>
        <v>44389</v>
      </c>
      <c r="C18" s="59">
        <f t="shared" si="1"/>
        <v>0.3541666666666667</v>
      </c>
      <c r="D18" s="60">
        <f t="shared" si="2"/>
        <v>0.75</v>
      </c>
      <c r="E18" s="60">
        <f>IF(C18="","",D18-C18)</f>
        <v>0.3958333333333333</v>
      </c>
      <c r="F18" s="203"/>
      <c r="G18" s="156"/>
      <c r="H18" s="4"/>
      <c r="I18" s="78">
        <f t="shared" si="6"/>
        <v>44405</v>
      </c>
      <c r="J18" s="79">
        <f t="shared" si="3"/>
        <v>44405</v>
      </c>
      <c r="K18" s="59">
        <f t="shared" si="7"/>
        <v>0.3541666666666667</v>
      </c>
      <c r="L18" s="60">
        <f t="shared" si="8"/>
        <v>0.75</v>
      </c>
      <c r="M18" s="60">
        <f t="shared" si="4"/>
        <v>0.3958333333333333</v>
      </c>
      <c r="N18" s="179"/>
      <c r="O18" s="180"/>
    </row>
    <row r="19" spans="1:15" ht="30" customHeight="1">
      <c r="A19" s="78">
        <f t="shared" si="5"/>
        <v>44390</v>
      </c>
      <c r="B19" s="79">
        <f t="shared" si="0"/>
        <v>44390</v>
      </c>
      <c r="C19" s="59">
        <f t="shared" si="1"/>
        <v>0.3541666666666667</v>
      </c>
      <c r="D19" s="60">
        <f t="shared" si="2"/>
        <v>0.75</v>
      </c>
      <c r="E19" s="60">
        <f t="shared" si="9"/>
        <v>0.3958333333333333</v>
      </c>
      <c r="F19" s="179"/>
      <c r="G19" s="180"/>
      <c r="H19" s="4"/>
      <c r="I19" s="78">
        <f t="shared" si="6"/>
        <v>44406</v>
      </c>
      <c r="J19" s="79">
        <f t="shared" si="3"/>
        <v>44406</v>
      </c>
      <c r="K19" s="59">
        <f t="shared" si="7"/>
        <v>0.3541666666666667</v>
      </c>
      <c r="L19" s="60">
        <f t="shared" si="8"/>
        <v>0.75</v>
      </c>
      <c r="M19" s="60">
        <f t="shared" si="4"/>
        <v>0.3958333333333333</v>
      </c>
      <c r="N19" s="199"/>
      <c r="O19" s="194"/>
    </row>
    <row r="20" spans="1:15" ht="30" customHeight="1">
      <c r="A20" s="78">
        <f t="shared" si="5"/>
        <v>44391</v>
      </c>
      <c r="B20" s="79">
        <f t="shared" si="0"/>
        <v>44391</v>
      </c>
      <c r="C20" s="59">
        <f t="shared" si="1"/>
        <v>0.3541666666666667</v>
      </c>
      <c r="D20" s="60">
        <f t="shared" si="2"/>
        <v>0.75</v>
      </c>
      <c r="E20" s="60">
        <f t="shared" si="9"/>
        <v>0.3958333333333333</v>
      </c>
      <c r="F20" s="179"/>
      <c r="G20" s="180"/>
      <c r="H20" s="1"/>
      <c r="I20" s="78">
        <f t="shared" si="6"/>
        <v>44407</v>
      </c>
      <c r="J20" s="79">
        <f t="shared" si="3"/>
        <v>44407</v>
      </c>
      <c r="K20" s="59">
        <f t="shared" si="7"/>
        <v>0.3541666666666667</v>
      </c>
      <c r="L20" s="60">
        <f t="shared" si="8"/>
        <v>0.75</v>
      </c>
      <c r="M20" s="60">
        <f t="shared" si="4"/>
        <v>0.3958333333333333</v>
      </c>
      <c r="N20" s="185"/>
      <c r="O20" s="180"/>
    </row>
    <row r="21" spans="1:15" ht="30" customHeight="1" thickBot="1">
      <c r="A21" s="78">
        <f t="shared" si="5"/>
        <v>44392</v>
      </c>
      <c r="B21" s="79">
        <f t="shared" si="0"/>
        <v>44392</v>
      </c>
      <c r="C21" s="59">
        <f t="shared" si="1"/>
        <v>0.3541666666666667</v>
      </c>
      <c r="D21" s="60">
        <f t="shared" si="2"/>
        <v>0.75</v>
      </c>
      <c r="E21" s="60">
        <f t="shared" si="9"/>
        <v>0.3958333333333333</v>
      </c>
      <c r="F21" s="179"/>
      <c r="G21" s="180"/>
      <c r="H21" s="1"/>
      <c r="I21" s="76">
        <f t="shared" si="6"/>
        <v>44408</v>
      </c>
      <c r="J21" s="77">
        <f t="shared" si="3"/>
        <v>44408</v>
      </c>
      <c r="K21" s="35"/>
      <c r="L21" s="36"/>
      <c r="M21" s="36">
        <f t="shared" si="4"/>
      </c>
      <c r="N21" s="163"/>
      <c r="O21" s="164"/>
    </row>
    <row r="22" spans="1:15" ht="30" customHeight="1" thickBot="1">
      <c r="A22" s="88">
        <f t="shared" si="5"/>
        <v>44393</v>
      </c>
      <c r="B22" s="91">
        <f t="shared" si="0"/>
        <v>44393</v>
      </c>
      <c r="C22" s="92">
        <f t="shared" si="1"/>
        <v>0.3541666666666667</v>
      </c>
      <c r="D22" s="90">
        <f t="shared" si="2"/>
        <v>0.75</v>
      </c>
      <c r="E22" s="90">
        <f t="shared" si="9"/>
        <v>0.3958333333333333</v>
      </c>
      <c r="F22" s="200"/>
      <c r="G22" s="201"/>
      <c r="H22" s="4"/>
      <c r="I22" s="121" t="s">
        <v>38</v>
      </c>
      <c r="J22" s="119"/>
      <c r="K22" s="119"/>
      <c r="L22" s="119"/>
      <c r="M22" s="50">
        <f>SUM(E7:E22,M7:M21)</f>
        <v>7.916666666666664</v>
      </c>
      <c r="N22" s="27"/>
      <c r="O22" s="24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IF(M22&gt;Sheet1!A2*Sheet1!C5+Sheet1!A5,"要","不要")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A7" sqref="A7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8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6">
        <f>DATE(A2,A3,1)</f>
        <v>44409</v>
      </c>
      <c r="B7" s="77">
        <f>A7</f>
        <v>44409</v>
      </c>
      <c r="C7" s="35"/>
      <c r="D7" s="36"/>
      <c r="E7" s="36">
        <f>IF(C7="","",D7-C7)</f>
      </c>
      <c r="F7" s="163"/>
      <c r="G7" s="164"/>
      <c r="H7" s="80"/>
      <c r="I7" s="78">
        <f>A22+1</f>
        <v>44425</v>
      </c>
      <c r="J7" s="79">
        <f>I7</f>
        <v>44425</v>
      </c>
      <c r="K7" s="61">
        <f>+$Q$7</f>
        <v>0.3541666666666667</v>
      </c>
      <c r="L7" s="62">
        <f>+$R$7</f>
        <v>0.75</v>
      </c>
      <c r="M7" s="60">
        <f>IF(K7="","",L7-K7)</f>
        <v>0.3958333333333333</v>
      </c>
      <c r="N7" s="179"/>
      <c r="O7" s="180"/>
      <c r="Q7" s="39">
        <v>0.3541666666666667</v>
      </c>
      <c r="R7" s="39">
        <v>0.75</v>
      </c>
    </row>
    <row r="8" spans="1:17" ht="30" customHeight="1">
      <c r="A8" s="70">
        <f>A7+1</f>
        <v>44410</v>
      </c>
      <c r="B8" s="73">
        <f aca="true" t="shared" si="0" ref="B8:B22">A8</f>
        <v>44410</v>
      </c>
      <c r="C8" s="59">
        <f aca="true" t="shared" si="1" ref="C8:C22">+$Q$7</f>
        <v>0.3541666666666667</v>
      </c>
      <c r="D8" s="60">
        <f aca="true" t="shared" si="2" ref="D8:D22">+$R$7</f>
        <v>0.75</v>
      </c>
      <c r="E8" s="60">
        <f>IF(C8="","",D8-C8)</f>
        <v>0.3958333333333333</v>
      </c>
      <c r="F8" s="186"/>
      <c r="G8" s="123"/>
      <c r="H8" s="84"/>
      <c r="I8" s="78">
        <f>I7+1</f>
        <v>44426</v>
      </c>
      <c r="J8" s="79">
        <f aca="true" t="shared" si="3" ref="J8:J21">I8</f>
        <v>44426</v>
      </c>
      <c r="K8" s="59">
        <f aca="true" t="shared" si="4" ref="K8:K21">+$Q$7</f>
        <v>0.3541666666666667</v>
      </c>
      <c r="L8" s="60">
        <f aca="true" t="shared" si="5" ref="L8:L21">+$R$7</f>
        <v>0.75</v>
      </c>
      <c r="M8" s="60">
        <f aca="true" t="shared" si="6" ref="M8:M21">IF(K8="","",L8-K8)</f>
        <v>0.3958333333333333</v>
      </c>
      <c r="N8" s="179"/>
      <c r="O8" s="180"/>
      <c r="Q8" s="9" t="s">
        <v>73</v>
      </c>
    </row>
    <row r="9" spans="1:15" ht="30" customHeight="1">
      <c r="A9" s="78">
        <f aca="true" t="shared" si="7" ref="A9:A22">A8+1</f>
        <v>44411</v>
      </c>
      <c r="B9" s="79">
        <f t="shared" si="0"/>
        <v>44411</v>
      </c>
      <c r="C9" s="59">
        <f t="shared" si="1"/>
        <v>0.3541666666666667</v>
      </c>
      <c r="D9" s="60">
        <f t="shared" si="2"/>
        <v>0.75</v>
      </c>
      <c r="E9" s="60">
        <f aca="true" t="shared" si="8" ref="E9:E21">IF(C9="","",D9-C9)</f>
        <v>0.3958333333333333</v>
      </c>
      <c r="F9" s="179"/>
      <c r="G9" s="180"/>
      <c r="H9" s="84"/>
      <c r="I9" s="78">
        <f aca="true" t="shared" si="9" ref="I9:I21">I8+1</f>
        <v>44427</v>
      </c>
      <c r="J9" s="79">
        <f t="shared" si="3"/>
        <v>44427</v>
      </c>
      <c r="K9" s="59">
        <f t="shared" si="4"/>
        <v>0.3541666666666667</v>
      </c>
      <c r="L9" s="60">
        <f t="shared" si="5"/>
        <v>0.75</v>
      </c>
      <c r="M9" s="60">
        <f t="shared" si="6"/>
        <v>0.3958333333333333</v>
      </c>
      <c r="N9" s="179"/>
      <c r="O9" s="180"/>
    </row>
    <row r="10" spans="1:15" ht="30" customHeight="1">
      <c r="A10" s="78">
        <f t="shared" si="7"/>
        <v>44412</v>
      </c>
      <c r="B10" s="79">
        <f t="shared" si="0"/>
        <v>44412</v>
      </c>
      <c r="C10" s="59">
        <f t="shared" si="1"/>
        <v>0.3541666666666667</v>
      </c>
      <c r="D10" s="60">
        <f t="shared" si="2"/>
        <v>0.75</v>
      </c>
      <c r="E10" s="60">
        <f t="shared" si="8"/>
        <v>0.3958333333333333</v>
      </c>
      <c r="F10" s="179"/>
      <c r="G10" s="180"/>
      <c r="H10" s="85"/>
      <c r="I10" s="78">
        <f t="shared" si="9"/>
        <v>44428</v>
      </c>
      <c r="J10" s="79">
        <f t="shared" si="3"/>
        <v>44428</v>
      </c>
      <c r="K10" s="63">
        <f t="shared" si="4"/>
        <v>0.3541666666666667</v>
      </c>
      <c r="L10" s="62">
        <f t="shared" si="5"/>
        <v>0.75</v>
      </c>
      <c r="M10" s="62">
        <f t="shared" si="6"/>
        <v>0.3958333333333333</v>
      </c>
      <c r="N10" s="175"/>
      <c r="O10" s="176"/>
    </row>
    <row r="11" spans="1:15" ht="30" customHeight="1">
      <c r="A11" s="78">
        <f t="shared" si="7"/>
        <v>44413</v>
      </c>
      <c r="B11" s="79">
        <f t="shared" si="0"/>
        <v>44413</v>
      </c>
      <c r="C11" s="59">
        <f t="shared" si="1"/>
        <v>0.3541666666666667</v>
      </c>
      <c r="D11" s="60">
        <f t="shared" si="2"/>
        <v>0.75</v>
      </c>
      <c r="E11" s="60">
        <f t="shared" si="8"/>
        <v>0.3958333333333333</v>
      </c>
      <c r="F11" s="179"/>
      <c r="G11" s="180"/>
      <c r="H11" s="80"/>
      <c r="I11" s="76">
        <f t="shared" si="9"/>
        <v>44429</v>
      </c>
      <c r="J11" s="77">
        <f>I11</f>
        <v>44429</v>
      </c>
      <c r="K11" s="35"/>
      <c r="L11" s="36"/>
      <c r="M11" s="36">
        <f>IF(K11="","",L11-K11)</f>
      </c>
      <c r="N11" s="172"/>
      <c r="O11" s="173"/>
    </row>
    <row r="12" spans="1:15" ht="30" customHeight="1">
      <c r="A12" s="78">
        <f t="shared" si="7"/>
        <v>44414</v>
      </c>
      <c r="B12" s="79">
        <f t="shared" si="0"/>
        <v>44414</v>
      </c>
      <c r="C12" s="59">
        <f t="shared" si="1"/>
        <v>0.3541666666666667</v>
      </c>
      <c r="D12" s="60">
        <f t="shared" si="2"/>
        <v>0.75</v>
      </c>
      <c r="E12" s="60">
        <f t="shared" si="8"/>
        <v>0.3958333333333333</v>
      </c>
      <c r="F12" s="179"/>
      <c r="G12" s="180"/>
      <c r="H12" s="80"/>
      <c r="I12" s="76">
        <f t="shared" si="9"/>
        <v>44430</v>
      </c>
      <c r="J12" s="77">
        <f t="shared" si="3"/>
        <v>44430</v>
      </c>
      <c r="K12" s="35"/>
      <c r="L12" s="36"/>
      <c r="M12" s="36">
        <f t="shared" si="6"/>
      </c>
      <c r="N12" s="151"/>
      <c r="O12" s="152"/>
    </row>
    <row r="13" spans="1:15" ht="30" customHeight="1">
      <c r="A13" s="76">
        <f t="shared" si="7"/>
        <v>44415</v>
      </c>
      <c r="B13" s="77">
        <f t="shared" si="0"/>
        <v>44415</v>
      </c>
      <c r="C13" s="35"/>
      <c r="D13" s="36"/>
      <c r="E13" s="36">
        <f t="shared" si="8"/>
      </c>
      <c r="F13" s="172"/>
      <c r="G13" s="173"/>
      <c r="H13" s="80"/>
      <c r="I13" s="70">
        <f t="shared" si="9"/>
        <v>44431</v>
      </c>
      <c r="J13" s="73">
        <f t="shared" si="3"/>
        <v>44431</v>
      </c>
      <c r="K13" s="59">
        <f t="shared" si="4"/>
        <v>0.3541666666666667</v>
      </c>
      <c r="L13" s="60">
        <f t="shared" si="5"/>
        <v>0.75</v>
      </c>
      <c r="M13" s="60">
        <f t="shared" si="6"/>
        <v>0.3958333333333333</v>
      </c>
      <c r="N13" s="168"/>
      <c r="O13" s="167"/>
    </row>
    <row r="14" spans="1:15" ht="30" customHeight="1">
      <c r="A14" s="76">
        <f t="shared" si="7"/>
        <v>44416</v>
      </c>
      <c r="B14" s="96">
        <f t="shared" si="0"/>
        <v>44416</v>
      </c>
      <c r="C14" s="35"/>
      <c r="D14" s="36"/>
      <c r="E14" s="36">
        <f t="shared" si="8"/>
      </c>
      <c r="F14" s="135"/>
      <c r="G14" s="136"/>
      <c r="H14" s="87"/>
      <c r="I14" s="78">
        <f t="shared" si="9"/>
        <v>44432</v>
      </c>
      <c r="J14" s="79">
        <f t="shared" si="3"/>
        <v>44432</v>
      </c>
      <c r="K14" s="59">
        <f t="shared" si="4"/>
        <v>0.3541666666666667</v>
      </c>
      <c r="L14" s="60">
        <f t="shared" si="5"/>
        <v>0.75</v>
      </c>
      <c r="M14" s="60">
        <f t="shared" si="6"/>
        <v>0.3958333333333333</v>
      </c>
      <c r="N14" s="179"/>
      <c r="O14" s="180"/>
    </row>
    <row r="15" spans="1:15" ht="30" customHeight="1">
      <c r="A15" s="76">
        <f t="shared" si="7"/>
        <v>44417</v>
      </c>
      <c r="B15" s="96">
        <f>A15</f>
        <v>44417</v>
      </c>
      <c r="C15" s="35"/>
      <c r="D15" s="36"/>
      <c r="E15" s="36">
        <f>IF(C15="","",D15-C15)</f>
      </c>
      <c r="F15" s="135"/>
      <c r="G15" s="136"/>
      <c r="H15" s="84"/>
      <c r="I15" s="78">
        <f t="shared" si="9"/>
        <v>44433</v>
      </c>
      <c r="J15" s="79">
        <f t="shared" si="3"/>
        <v>44433</v>
      </c>
      <c r="K15" s="59">
        <f t="shared" si="4"/>
        <v>0.3541666666666667</v>
      </c>
      <c r="L15" s="60">
        <f t="shared" si="5"/>
        <v>0.75</v>
      </c>
      <c r="M15" s="60">
        <f t="shared" si="6"/>
        <v>0.3958333333333333</v>
      </c>
      <c r="N15" s="179"/>
      <c r="O15" s="180"/>
    </row>
    <row r="16" spans="1:15" ht="30" customHeight="1">
      <c r="A16" s="70">
        <f t="shared" si="7"/>
        <v>44418</v>
      </c>
      <c r="B16" s="73">
        <f t="shared" si="0"/>
        <v>44418</v>
      </c>
      <c r="C16" s="59">
        <f t="shared" si="1"/>
        <v>0.3541666666666667</v>
      </c>
      <c r="D16" s="60">
        <f t="shared" si="2"/>
        <v>0.75</v>
      </c>
      <c r="E16" s="60">
        <f>IF(C16="","",D16-C16)</f>
        <v>0.3958333333333333</v>
      </c>
      <c r="F16" s="186"/>
      <c r="G16" s="123"/>
      <c r="H16" s="84"/>
      <c r="I16" s="78">
        <f t="shared" si="9"/>
        <v>44434</v>
      </c>
      <c r="J16" s="79">
        <f t="shared" si="3"/>
        <v>44434</v>
      </c>
      <c r="K16" s="59">
        <f t="shared" si="4"/>
        <v>0.3541666666666667</v>
      </c>
      <c r="L16" s="60">
        <f t="shared" si="5"/>
        <v>0.75</v>
      </c>
      <c r="M16" s="60">
        <f t="shared" si="6"/>
        <v>0.3958333333333333</v>
      </c>
      <c r="N16" s="179"/>
      <c r="O16" s="180"/>
    </row>
    <row r="17" spans="1:15" ht="30" customHeight="1">
      <c r="A17" s="70">
        <f t="shared" si="7"/>
        <v>44419</v>
      </c>
      <c r="B17" s="73">
        <f>A17</f>
        <v>44419</v>
      </c>
      <c r="C17" s="59">
        <f t="shared" si="1"/>
        <v>0.3541666666666667</v>
      </c>
      <c r="D17" s="60">
        <f t="shared" si="2"/>
        <v>0.75</v>
      </c>
      <c r="E17" s="60">
        <f>IF(C17="","",D17-C17)</f>
        <v>0.3958333333333333</v>
      </c>
      <c r="F17" s="186"/>
      <c r="G17" s="123"/>
      <c r="H17" s="84"/>
      <c r="I17" s="78">
        <f t="shared" si="9"/>
        <v>44435</v>
      </c>
      <c r="J17" s="79">
        <f t="shared" si="3"/>
        <v>44435</v>
      </c>
      <c r="K17" s="59">
        <f t="shared" si="4"/>
        <v>0.3541666666666667</v>
      </c>
      <c r="L17" s="60">
        <f t="shared" si="5"/>
        <v>0.75</v>
      </c>
      <c r="M17" s="60">
        <f t="shared" si="6"/>
        <v>0.3958333333333333</v>
      </c>
      <c r="N17" s="177"/>
      <c r="O17" s="178"/>
    </row>
    <row r="18" spans="1:15" ht="30" customHeight="1">
      <c r="A18" s="78">
        <f t="shared" si="7"/>
        <v>44420</v>
      </c>
      <c r="B18" s="79">
        <f t="shared" si="0"/>
        <v>44420</v>
      </c>
      <c r="C18" s="59"/>
      <c r="D18" s="60"/>
      <c r="E18" s="60"/>
      <c r="F18" s="179" t="s">
        <v>69</v>
      </c>
      <c r="G18" s="180"/>
      <c r="H18" s="84"/>
      <c r="I18" s="76">
        <f t="shared" si="9"/>
        <v>44436</v>
      </c>
      <c r="J18" s="77">
        <f>I18</f>
        <v>44436</v>
      </c>
      <c r="K18" s="35"/>
      <c r="L18" s="36"/>
      <c r="M18" s="36">
        <f>IF(K18="","",L18-K18)</f>
      </c>
      <c r="N18" s="172"/>
      <c r="O18" s="173"/>
    </row>
    <row r="19" spans="1:15" ht="30" customHeight="1">
      <c r="A19" s="78">
        <f t="shared" si="7"/>
        <v>44421</v>
      </c>
      <c r="B19" s="86">
        <f t="shared" si="0"/>
        <v>44421</v>
      </c>
      <c r="C19" s="59"/>
      <c r="D19" s="60"/>
      <c r="E19" s="60"/>
      <c r="F19" s="179" t="s">
        <v>69</v>
      </c>
      <c r="G19" s="180"/>
      <c r="H19" s="84"/>
      <c r="I19" s="76">
        <f t="shared" si="9"/>
        <v>44437</v>
      </c>
      <c r="J19" s="77">
        <f t="shared" si="3"/>
        <v>44437</v>
      </c>
      <c r="K19" s="35"/>
      <c r="L19" s="36"/>
      <c r="M19" s="36">
        <f t="shared" si="6"/>
      </c>
      <c r="N19" s="172"/>
      <c r="O19" s="173"/>
    </row>
    <row r="20" spans="1:15" ht="30" customHeight="1">
      <c r="A20" s="76">
        <f t="shared" si="7"/>
        <v>44422</v>
      </c>
      <c r="B20" s="96">
        <f>A20</f>
        <v>44422</v>
      </c>
      <c r="C20" s="40"/>
      <c r="D20" s="41"/>
      <c r="E20" s="41">
        <f>IF(C20="","",D20-C20)</f>
      </c>
      <c r="F20" s="204"/>
      <c r="G20" s="164"/>
      <c r="H20" s="85"/>
      <c r="I20" s="70">
        <f t="shared" si="9"/>
        <v>44438</v>
      </c>
      <c r="J20" s="73">
        <f t="shared" si="3"/>
        <v>44438</v>
      </c>
      <c r="K20" s="59">
        <f t="shared" si="4"/>
        <v>0.3541666666666667</v>
      </c>
      <c r="L20" s="60">
        <f t="shared" si="5"/>
        <v>0.75</v>
      </c>
      <c r="M20" s="60">
        <f t="shared" si="6"/>
        <v>0.3958333333333333</v>
      </c>
      <c r="N20" s="205"/>
      <c r="O20" s="123"/>
    </row>
    <row r="21" spans="1:15" ht="30" customHeight="1" thickBot="1">
      <c r="A21" s="76">
        <f t="shared" si="7"/>
        <v>44423</v>
      </c>
      <c r="B21" s="96">
        <f t="shared" si="0"/>
        <v>44423</v>
      </c>
      <c r="C21" s="40"/>
      <c r="D21" s="41"/>
      <c r="E21" s="41">
        <f t="shared" si="8"/>
      </c>
      <c r="F21" s="204"/>
      <c r="G21" s="164"/>
      <c r="H21" s="85"/>
      <c r="I21" s="78">
        <f t="shared" si="9"/>
        <v>44439</v>
      </c>
      <c r="J21" s="79">
        <f t="shared" si="3"/>
        <v>44439</v>
      </c>
      <c r="K21" s="59">
        <f t="shared" si="4"/>
        <v>0.3541666666666667</v>
      </c>
      <c r="L21" s="60">
        <f t="shared" si="5"/>
        <v>0.75</v>
      </c>
      <c r="M21" s="60">
        <f t="shared" si="6"/>
        <v>0.3958333333333333</v>
      </c>
      <c r="N21" s="179"/>
      <c r="O21" s="180"/>
    </row>
    <row r="22" spans="1:15" ht="30" customHeight="1" thickBot="1">
      <c r="A22" s="71">
        <f t="shared" si="7"/>
        <v>44424</v>
      </c>
      <c r="B22" s="75">
        <f t="shared" si="0"/>
        <v>44424</v>
      </c>
      <c r="C22" s="65">
        <f t="shared" si="1"/>
        <v>0.3541666666666667</v>
      </c>
      <c r="D22" s="66">
        <f t="shared" si="2"/>
        <v>0.75</v>
      </c>
      <c r="E22" s="66">
        <f>IF(C22="","",D22-C22)</f>
        <v>0.3958333333333333</v>
      </c>
      <c r="F22" s="125"/>
      <c r="G22" s="126"/>
      <c r="H22" s="84"/>
      <c r="I22" s="189" t="s">
        <v>38</v>
      </c>
      <c r="J22" s="190"/>
      <c r="K22" s="190"/>
      <c r="L22" s="190"/>
      <c r="M22" s="93">
        <f>SUM(E7:E22,M7:M21)</f>
        <v>7.520833333333331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IF(M22&gt;Sheet1!A2*Sheet1!C6+Sheet1!A5,"要","不要")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Q10" sqref="Q10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9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44440</v>
      </c>
      <c r="B7" s="79">
        <f>A7</f>
        <v>44440</v>
      </c>
      <c r="C7" s="32">
        <f>+$Q$7</f>
        <v>0.3541666666666667</v>
      </c>
      <c r="D7" s="33">
        <f>+$R$7</f>
        <v>0.75</v>
      </c>
      <c r="E7" s="60">
        <f>IF(C7="","",D7-C7)</f>
        <v>0.3958333333333333</v>
      </c>
      <c r="F7" s="206"/>
      <c r="G7" s="207"/>
      <c r="H7" s="80"/>
      <c r="I7" s="81">
        <f>A22+1</f>
        <v>44456</v>
      </c>
      <c r="J7" s="82">
        <f>I7</f>
        <v>44456</v>
      </c>
      <c r="K7" s="61">
        <f>+$Q$7</f>
        <v>0.3541666666666667</v>
      </c>
      <c r="L7" s="62">
        <f>+$R$7</f>
        <v>0.75</v>
      </c>
      <c r="M7" s="83">
        <f>IF(K7="","",L7-K7)</f>
        <v>0.3958333333333333</v>
      </c>
      <c r="N7" s="208"/>
      <c r="O7" s="192"/>
      <c r="Q7" s="39">
        <v>0.3541666666666667</v>
      </c>
      <c r="R7" s="39">
        <v>0.75</v>
      </c>
    </row>
    <row r="8" spans="1:17" ht="30" customHeight="1">
      <c r="A8" s="78">
        <f>A7+1</f>
        <v>44441</v>
      </c>
      <c r="B8" s="79">
        <f aca="true" t="shared" si="0" ref="B8:B22">A8</f>
        <v>44441</v>
      </c>
      <c r="C8" s="59">
        <f aca="true" t="shared" si="1" ref="C8:C22">+$Q$7</f>
        <v>0.3541666666666667</v>
      </c>
      <c r="D8" s="60">
        <f aca="true" t="shared" si="2" ref="D8:D22">+$R$7</f>
        <v>0.75</v>
      </c>
      <c r="E8" s="60">
        <f>IF(C8="","",D8-C8)</f>
        <v>0.3958333333333333</v>
      </c>
      <c r="F8" s="179"/>
      <c r="G8" s="180"/>
      <c r="H8" s="84"/>
      <c r="I8" s="76">
        <f>I7+1</f>
        <v>44457</v>
      </c>
      <c r="J8" s="77">
        <f>I8</f>
        <v>44457</v>
      </c>
      <c r="K8" s="35"/>
      <c r="L8" s="36"/>
      <c r="M8" s="36">
        <f>IF(K8="","",L8-K8)</f>
      </c>
      <c r="N8" s="183"/>
      <c r="O8" s="184"/>
      <c r="Q8" s="9" t="s">
        <v>73</v>
      </c>
    </row>
    <row r="9" spans="1:15" ht="30" customHeight="1">
      <c r="A9" s="78">
        <f aca="true" t="shared" si="3" ref="A9:A22">A8+1</f>
        <v>44442</v>
      </c>
      <c r="B9" s="79">
        <f t="shared" si="0"/>
        <v>44442</v>
      </c>
      <c r="C9" s="59">
        <f t="shared" si="1"/>
        <v>0.3541666666666667</v>
      </c>
      <c r="D9" s="60">
        <f t="shared" si="2"/>
        <v>0.75</v>
      </c>
      <c r="E9" s="60">
        <f aca="true" t="shared" si="4" ref="E9:E22">IF(C9="","",D9-C9)</f>
        <v>0.3958333333333333</v>
      </c>
      <c r="F9" s="195"/>
      <c r="G9" s="196"/>
      <c r="H9" s="84"/>
      <c r="I9" s="76">
        <f aca="true" t="shared" si="5" ref="I9:I20">I8+1</f>
        <v>44458</v>
      </c>
      <c r="J9" s="77">
        <f aca="true" t="shared" si="6" ref="J9:J20">I9</f>
        <v>44458</v>
      </c>
      <c r="K9" s="46"/>
      <c r="L9" s="41"/>
      <c r="M9" s="41">
        <f aca="true" t="shared" si="7" ref="M9:M21">IF(K9="","",L9-K9)</f>
      </c>
      <c r="N9" s="174"/>
      <c r="O9" s="173"/>
    </row>
    <row r="10" spans="1:15" ht="30" customHeight="1">
      <c r="A10" s="76">
        <f t="shared" si="3"/>
        <v>44443</v>
      </c>
      <c r="B10" s="77">
        <f>A10</f>
        <v>44443</v>
      </c>
      <c r="C10" s="35"/>
      <c r="D10" s="36"/>
      <c r="E10" s="36">
        <f>IF(C10="","",D10-C10)</f>
      </c>
      <c r="F10" s="183"/>
      <c r="G10" s="184"/>
      <c r="H10" s="85"/>
      <c r="I10" s="76">
        <f t="shared" si="5"/>
        <v>44459</v>
      </c>
      <c r="J10" s="77">
        <f t="shared" si="6"/>
        <v>44459</v>
      </c>
      <c r="K10" s="46"/>
      <c r="L10" s="41"/>
      <c r="M10" s="41">
        <f t="shared" si="7"/>
      </c>
      <c r="N10" s="209"/>
      <c r="O10" s="210"/>
    </row>
    <row r="11" spans="1:15" ht="30" customHeight="1">
      <c r="A11" s="76">
        <f t="shared" si="3"/>
        <v>44444</v>
      </c>
      <c r="B11" s="77">
        <f t="shared" si="0"/>
        <v>44444</v>
      </c>
      <c r="C11" s="35"/>
      <c r="D11" s="36"/>
      <c r="E11" s="36">
        <f t="shared" si="4"/>
      </c>
      <c r="F11" s="183"/>
      <c r="G11" s="184"/>
      <c r="H11" s="80"/>
      <c r="I11" s="78">
        <f t="shared" si="5"/>
        <v>44460</v>
      </c>
      <c r="J11" s="79">
        <f>I11</f>
        <v>44460</v>
      </c>
      <c r="K11" s="59">
        <f aca="true" t="shared" si="8" ref="K11:K20">+$Q$7</f>
        <v>0.3541666666666667</v>
      </c>
      <c r="L11" s="60">
        <f aca="true" t="shared" si="9" ref="L11:L20">+$R$7</f>
        <v>0.75</v>
      </c>
      <c r="M11" s="60">
        <f>IF(K11="","",L11-K11)</f>
        <v>0.3958333333333333</v>
      </c>
      <c r="N11" s="179"/>
      <c r="O11" s="180"/>
    </row>
    <row r="12" spans="1:15" ht="30" customHeight="1">
      <c r="A12" s="78">
        <f t="shared" si="3"/>
        <v>44445</v>
      </c>
      <c r="B12" s="79">
        <f>A12</f>
        <v>44445</v>
      </c>
      <c r="C12" s="59">
        <f t="shared" si="1"/>
        <v>0.3541666666666667</v>
      </c>
      <c r="D12" s="60">
        <f t="shared" si="2"/>
        <v>0.75</v>
      </c>
      <c r="E12" s="60">
        <f>IF(C12="","",D12-C12)</f>
        <v>0.3958333333333333</v>
      </c>
      <c r="F12" s="195"/>
      <c r="G12" s="196"/>
      <c r="H12" s="80"/>
      <c r="I12" s="78">
        <f t="shared" si="5"/>
        <v>44461</v>
      </c>
      <c r="J12" s="79">
        <f>I12</f>
        <v>44461</v>
      </c>
      <c r="K12" s="59">
        <f t="shared" si="8"/>
        <v>0.3541666666666667</v>
      </c>
      <c r="L12" s="60">
        <f t="shared" si="9"/>
        <v>0.75</v>
      </c>
      <c r="M12" s="60">
        <f>IF(K12="","",L12-K12)</f>
        <v>0.3958333333333333</v>
      </c>
      <c r="N12" s="179"/>
      <c r="O12" s="180"/>
    </row>
    <row r="13" spans="1:15" ht="30" customHeight="1">
      <c r="A13" s="78">
        <f t="shared" si="3"/>
        <v>44446</v>
      </c>
      <c r="B13" s="79">
        <f t="shared" si="0"/>
        <v>44446</v>
      </c>
      <c r="C13" s="59">
        <f t="shared" si="1"/>
        <v>0.3541666666666667</v>
      </c>
      <c r="D13" s="60">
        <f t="shared" si="2"/>
        <v>0.75</v>
      </c>
      <c r="E13" s="60">
        <f t="shared" si="4"/>
        <v>0.3958333333333333</v>
      </c>
      <c r="F13" s="211"/>
      <c r="G13" s="212"/>
      <c r="H13" s="80"/>
      <c r="I13" s="76">
        <f t="shared" si="5"/>
        <v>44462</v>
      </c>
      <c r="J13" s="77">
        <f>I13</f>
        <v>44462</v>
      </c>
      <c r="K13" s="35"/>
      <c r="L13" s="36"/>
      <c r="M13" s="36">
        <f>IF(K13="","",L13-K13)</f>
      </c>
      <c r="N13" s="183"/>
      <c r="O13" s="184"/>
    </row>
    <row r="14" spans="1:15" ht="30" customHeight="1">
      <c r="A14" s="78">
        <f t="shared" si="3"/>
        <v>44447</v>
      </c>
      <c r="B14" s="79">
        <f t="shared" si="0"/>
        <v>44447</v>
      </c>
      <c r="C14" s="59">
        <f t="shared" si="1"/>
        <v>0.3541666666666667</v>
      </c>
      <c r="D14" s="60">
        <f t="shared" si="2"/>
        <v>0.75</v>
      </c>
      <c r="E14" s="60">
        <f t="shared" si="4"/>
        <v>0.3958333333333333</v>
      </c>
      <c r="F14" s="179"/>
      <c r="G14" s="180"/>
      <c r="H14" s="87"/>
      <c r="I14" s="78">
        <f t="shared" si="5"/>
        <v>44463</v>
      </c>
      <c r="J14" s="79">
        <f t="shared" si="6"/>
        <v>44463</v>
      </c>
      <c r="K14" s="59">
        <f t="shared" si="8"/>
        <v>0.3541666666666667</v>
      </c>
      <c r="L14" s="60">
        <f t="shared" si="9"/>
        <v>0.75</v>
      </c>
      <c r="M14" s="60">
        <f t="shared" si="7"/>
        <v>0.3958333333333333</v>
      </c>
      <c r="N14" s="193"/>
      <c r="O14" s="194"/>
    </row>
    <row r="15" spans="1:15" ht="30" customHeight="1">
      <c r="A15" s="78">
        <f t="shared" si="3"/>
        <v>44448</v>
      </c>
      <c r="B15" s="79">
        <f t="shared" si="0"/>
        <v>44448</v>
      </c>
      <c r="C15" s="59">
        <f t="shared" si="1"/>
        <v>0.3541666666666667</v>
      </c>
      <c r="D15" s="60">
        <f t="shared" si="2"/>
        <v>0.75</v>
      </c>
      <c r="E15" s="60">
        <f t="shared" si="4"/>
        <v>0.3958333333333333</v>
      </c>
      <c r="F15" s="179"/>
      <c r="G15" s="180"/>
      <c r="H15" s="84"/>
      <c r="I15" s="76">
        <f t="shared" si="5"/>
        <v>44464</v>
      </c>
      <c r="J15" s="77">
        <f t="shared" si="6"/>
        <v>44464</v>
      </c>
      <c r="K15" s="35"/>
      <c r="L15" s="36"/>
      <c r="M15" s="36">
        <f t="shared" si="7"/>
      </c>
      <c r="N15" s="183"/>
      <c r="O15" s="184"/>
    </row>
    <row r="16" spans="1:15" ht="30" customHeight="1">
      <c r="A16" s="78">
        <f t="shared" si="3"/>
        <v>44449</v>
      </c>
      <c r="B16" s="79">
        <f t="shared" si="0"/>
        <v>44449</v>
      </c>
      <c r="C16" s="59">
        <f t="shared" si="1"/>
        <v>0.3541666666666667</v>
      </c>
      <c r="D16" s="60">
        <f t="shared" si="2"/>
        <v>0.75</v>
      </c>
      <c r="E16" s="60">
        <f t="shared" si="4"/>
        <v>0.3958333333333333</v>
      </c>
      <c r="F16" s="195"/>
      <c r="G16" s="196"/>
      <c r="H16" s="84"/>
      <c r="I16" s="76">
        <f t="shared" si="5"/>
        <v>44465</v>
      </c>
      <c r="J16" s="77">
        <f t="shared" si="6"/>
        <v>44465</v>
      </c>
      <c r="K16" s="35"/>
      <c r="L16" s="36"/>
      <c r="M16" s="36">
        <f t="shared" si="7"/>
      </c>
      <c r="N16" s="213"/>
      <c r="O16" s="152"/>
    </row>
    <row r="17" spans="1:15" ht="30" customHeight="1">
      <c r="A17" s="76">
        <f t="shared" si="3"/>
        <v>44450</v>
      </c>
      <c r="B17" s="77">
        <f>A17</f>
        <v>44450</v>
      </c>
      <c r="C17" s="35"/>
      <c r="D17" s="36"/>
      <c r="E17" s="36">
        <f>IF(C17="","",D17-C17)</f>
      </c>
      <c r="F17" s="183"/>
      <c r="G17" s="184"/>
      <c r="H17" s="84"/>
      <c r="I17" s="78">
        <f t="shared" si="5"/>
        <v>44466</v>
      </c>
      <c r="J17" s="79">
        <f t="shared" si="6"/>
        <v>44466</v>
      </c>
      <c r="K17" s="59">
        <f t="shared" si="8"/>
        <v>0.3541666666666667</v>
      </c>
      <c r="L17" s="60">
        <f t="shared" si="9"/>
        <v>0.75</v>
      </c>
      <c r="M17" s="60">
        <f t="shared" si="7"/>
        <v>0.3958333333333333</v>
      </c>
      <c r="N17" s="195"/>
      <c r="O17" s="196"/>
    </row>
    <row r="18" spans="1:15" ht="30" customHeight="1">
      <c r="A18" s="76">
        <f t="shared" si="3"/>
        <v>44451</v>
      </c>
      <c r="B18" s="77">
        <f t="shared" si="0"/>
        <v>44451</v>
      </c>
      <c r="C18" s="40"/>
      <c r="D18" s="41"/>
      <c r="E18" s="36">
        <f t="shared" si="4"/>
      </c>
      <c r="F18" s="183"/>
      <c r="G18" s="184"/>
      <c r="H18" s="84"/>
      <c r="I18" s="78">
        <f t="shared" si="5"/>
        <v>44467</v>
      </c>
      <c r="J18" s="79">
        <f t="shared" si="6"/>
        <v>44467</v>
      </c>
      <c r="K18" s="59">
        <f t="shared" si="8"/>
        <v>0.3541666666666667</v>
      </c>
      <c r="L18" s="60">
        <f t="shared" si="9"/>
        <v>0.75</v>
      </c>
      <c r="M18" s="60">
        <f t="shared" si="7"/>
        <v>0.3958333333333333</v>
      </c>
      <c r="N18" s="211"/>
      <c r="O18" s="212"/>
    </row>
    <row r="19" spans="1:15" ht="30" customHeight="1">
      <c r="A19" s="78">
        <f t="shared" si="3"/>
        <v>44452</v>
      </c>
      <c r="B19" s="79">
        <f>A19</f>
        <v>44452</v>
      </c>
      <c r="C19" s="59">
        <f t="shared" si="1"/>
        <v>0.3541666666666667</v>
      </c>
      <c r="D19" s="60">
        <f t="shared" si="2"/>
        <v>0.75</v>
      </c>
      <c r="E19" s="60">
        <f>IF(C19="","",D19-C19)</f>
        <v>0.3958333333333333</v>
      </c>
      <c r="F19" s="195"/>
      <c r="G19" s="196"/>
      <c r="H19" s="84"/>
      <c r="I19" s="78">
        <f t="shared" si="5"/>
        <v>44468</v>
      </c>
      <c r="J19" s="79">
        <f t="shared" si="6"/>
        <v>44468</v>
      </c>
      <c r="K19" s="59">
        <f t="shared" si="8"/>
        <v>0.3541666666666667</v>
      </c>
      <c r="L19" s="60">
        <f t="shared" si="9"/>
        <v>0.75</v>
      </c>
      <c r="M19" s="60">
        <f t="shared" si="7"/>
        <v>0.3958333333333333</v>
      </c>
      <c r="N19" s="199"/>
      <c r="O19" s="194"/>
    </row>
    <row r="20" spans="1:15" ht="30" customHeight="1">
      <c r="A20" s="78">
        <f t="shared" si="3"/>
        <v>44453</v>
      </c>
      <c r="B20" s="79">
        <f t="shared" si="0"/>
        <v>44453</v>
      </c>
      <c r="C20" s="59">
        <f t="shared" si="1"/>
        <v>0.3541666666666667</v>
      </c>
      <c r="D20" s="60">
        <f t="shared" si="2"/>
        <v>0.75</v>
      </c>
      <c r="E20" s="60">
        <f t="shared" si="4"/>
        <v>0.3958333333333333</v>
      </c>
      <c r="F20" s="211"/>
      <c r="G20" s="212"/>
      <c r="H20" s="85"/>
      <c r="I20" s="78">
        <f t="shared" si="5"/>
        <v>44469</v>
      </c>
      <c r="J20" s="79">
        <f t="shared" si="6"/>
        <v>44469</v>
      </c>
      <c r="K20" s="59">
        <f t="shared" si="8"/>
        <v>0.3541666666666667</v>
      </c>
      <c r="L20" s="60">
        <f t="shared" si="9"/>
        <v>0.75</v>
      </c>
      <c r="M20" s="60">
        <f t="shared" si="7"/>
        <v>0.3958333333333333</v>
      </c>
      <c r="N20" s="185"/>
      <c r="O20" s="180"/>
    </row>
    <row r="21" spans="1:15" ht="30" customHeight="1" thickBot="1">
      <c r="A21" s="78">
        <f t="shared" si="3"/>
        <v>44454</v>
      </c>
      <c r="B21" s="79">
        <f t="shared" si="0"/>
        <v>44454</v>
      </c>
      <c r="C21" s="59">
        <f t="shared" si="1"/>
        <v>0.3541666666666667</v>
      </c>
      <c r="D21" s="60">
        <f t="shared" si="2"/>
        <v>0.75</v>
      </c>
      <c r="E21" s="60">
        <f t="shared" si="4"/>
        <v>0.3958333333333333</v>
      </c>
      <c r="F21" s="179"/>
      <c r="G21" s="180"/>
      <c r="H21" s="85"/>
      <c r="I21" s="64"/>
      <c r="J21" s="106"/>
      <c r="K21" s="89"/>
      <c r="L21" s="90"/>
      <c r="M21" s="90">
        <f t="shared" si="7"/>
      </c>
      <c r="N21" s="214"/>
      <c r="O21" s="201"/>
    </row>
    <row r="22" spans="1:15" ht="30" customHeight="1" thickBot="1">
      <c r="A22" s="88">
        <f t="shared" si="3"/>
        <v>44455</v>
      </c>
      <c r="B22" s="91">
        <f t="shared" si="0"/>
        <v>44455</v>
      </c>
      <c r="C22" s="65">
        <f t="shared" si="1"/>
        <v>0.3541666666666667</v>
      </c>
      <c r="D22" s="66">
        <f t="shared" si="2"/>
        <v>0.75</v>
      </c>
      <c r="E22" s="66">
        <f t="shared" si="4"/>
        <v>0.3958333333333333</v>
      </c>
      <c r="F22" s="200"/>
      <c r="G22" s="201"/>
      <c r="H22" s="84"/>
      <c r="I22" s="189" t="s">
        <v>38</v>
      </c>
      <c r="J22" s="190"/>
      <c r="K22" s="190"/>
      <c r="L22" s="190"/>
      <c r="M22" s="93">
        <f>SUM(E7:E22,M7:M21)</f>
        <v>7.916666666666664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IF(M22&gt;Sheet1!A2*Sheet1!C7+Sheet1!A5,"要","不要")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0" zoomScaleSheetLayoutView="70" zoomScalePageLayoutView="0" workbookViewId="0" topLeftCell="A1">
      <selection activeCell="F22" sqref="A22:G22"/>
    </sheetView>
  </sheetViews>
  <sheetFormatPr defaultColWidth="9.00390625" defaultRowHeight="13.5"/>
  <cols>
    <col min="1" max="2" width="4.125" style="9" customWidth="1"/>
    <col min="3" max="4" width="11.50390625" style="9" customWidth="1"/>
    <col min="5" max="6" width="11.125" style="9" customWidth="1"/>
    <col min="7" max="7" width="2.625" style="9" customWidth="1"/>
    <col min="8" max="8" width="3.125" style="9" customWidth="1"/>
    <col min="9" max="10" width="4.125" style="9" customWidth="1"/>
    <col min="11" max="12" width="11.50390625" style="9" customWidth="1"/>
    <col min="13" max="14" width="11.125" style="9" customWidth="1"/>
    <col min="15" max="15" width="2.625" style="9" customWidth="1"/>
    <col min="16" max="16384" width="9.00390625" style="9" customWidth="1"/>
  </cols>
  <sheetData>
    <row r="1" spans="1:15" ht="50.25" customHeight="1">
      <c r="A1" s="130" t="s">
        <v>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6.25" customHeight="1">
      <c r="A2" s="132">
        <v>2021</v>
      </c>
      <c r="B2" s="132"/>
      <c r="C2" s="13" t="s">
        <v>0</v>
      </c>
      <c r="D2" s="131"/>
      <c r="E2" s="131"/>
      <c r="F2" s="131"/>
      <c r="G2" s="131"/>
      <c r="H2" s="14"/>
      <c r="I2" s="15" t="s">
        <v>1</v>
      </c>
      <c r="J2" s="15"/>
      <c r="K2" s="134"/>
      <c r="L2" s="134"/>
      <c r="M2" s="134"/>
      <c r="N2" s="134"/>
      <c r="O2" s="134"/>
    </row>
    <row r="3" spans="1:15" ht="26.25" customHeight="1">
      <c r="A3" s="133">
        <v>10</v>
      </c>
      <c r="B3" s="133"/>
      <c r="C3" s="16" t="s">
        <v>2</v>
      </c>
      <c r="D3" s="16"/>
      <c r="E3" s="16"/>
      <c r="F3" s="16"/>
      <c r="G3" s="17"/>
      <c r="H3" s="17"/>
      <c r="I3" s="15" t="s">
        <v>3</v>
      </c>
      <c r="J3" s="15"/>
      <c r="K3" s="18"/>
      <c r="L3" s="19" t="s">
        <v>35</v>
      </c>
      <c r="M3" s="165"/>
      <c r="N3" s="165"/>
      <c r="O3" s="165"/>
    </row>
    <row r="4" ht="6" customHeight="1" thickBot="1"/>
    <row r="5" spans="1:17" ht="37.5" customHeight="1">
      <c r="A5" s="141" t="s">
        <v>4</v>
      </c>
      <c r="B5" s="143" t="s">
        <v>5</v>
      </c>
      <c r="C5" s="147" t="s">
        <v>47</v>
      </c>
      <c r="D5" s="148"/>
      <c r="E5" s="149" t="s">
        <v>46</v>
      </c>
      <c r="F5" s="137" t="s">
        <v>36</v>
      </c>
      <c r="G5" s="138"/>
      <c r="H5" s="1"/>
      <c r="I5" s="141" t="s">
        <v>4</v>
      </c>
      <c r="J5" s="143" t="s">
        <v>5</v>
      </c>
      <c r="K5" s="147" t="s">
        <v>47</v>
      </c>
      <c r="L5" s="148"/>
      <c r="M5" s="149" t="s">
        <v>46</v>
      </c>
      <c r="N5" s="137" t="s">
        <v>36</v>
      </c>
      <c r="O5" s="138"/>
      <c r="Q5" s="111" t="s">
        <v>72</v>
      </c>
    </row>
    <row r="6" spans="1:18" ht="25.5" customHeight="1" thickBot="1">
      <c r="A6" s="142"/>
      <c r="B6" s="144"/>
      <c r="C6" s="31" t="s">
        <v>48</v>
      </c>
      <c r="D6" s="58" t="s">
        <v>49</v>
      </c>
      <c r="E6" s="150"/>
      <c r="F6" s="139"/>
      <c r="G6" s="140"/>
      <c r="H6" s="2"/>
      <c r="I6" s="142"/>
      <c r="J6" s="144"/>
      <c r="K6" s="31" t="s">
        <v>48</v>
      </c>
      <c r="L6" s="58" t="s">
        <v>49</v>
      </c>
      <c r="M6" s="150"/>
      <c r="N6" s="139"/>
      <c r="O6" s="140"/>
      <c r="Q6" s="112" t="s">
        <v>70</v>
      </c>
      <c r="R6" s="112" t="s">
        <v>71</v>
      </c>
    </row>
    <row r="7" spans="1:18" ht="30" customHeight="1">
      <c r="A7" s="78">
        <f>DATE(A2,A3,1)</f>
        <v>44470</v>
      </c>
      <c r="B7" s="79">
        <f>A7</f>
        <v>44470</v>
      </c>
      <c r="C7" s="32">
        <f>+$Q$7</f>
        <v>0.3541666666666667</v>
      </c>
      <c r="D7" s="33">
        <f>+$R$7</f>
        <v>0.75</v>
      </c>
      <c r="E7" s="60">
        <f>IF(C7="","",D7-C7)</f>
        <v>0.3958333333333333</v>
      </c>
      <c r="F7" s="206"/>
      <c r="G7" s="207"/>
      <c r="H7" s="80"/>
      <c r="I7" s="101">
        <f>A22+1</f>
        <v>44486</v>
      </c>
      <c r="J7" s="102">
        <f>I7</f>
        <v>44486</v>
      </c>
      <c r="K7" s="103"/>
      <c r="L7" s="104"/>
      <c r="M7" s="104">
        <f>IF(K7="","",L7-K7)</f>
      </c>
      <c r="N7" s="215"/>
      <c r="O7" s="216"/>
      <c r="Q7" s="39">
        <v>0.3541666666666667</v>
      </c>
      <c r="R7" s="39">
        <v>0.75</v>
      </c>
    </row>
    <row r="8" spans="1:17" ht="30" customHeight="1">
      <c r="A8" s="76">
        <f>A7+1</f>
        <v>44471</v>
      </c>
      <c r="B8" s="77">
        <f>A8</f>
        <v>44471</v>
      </c>
      <c r="C8" s="35"/>
      <c r="D8" s="36"/>
      <c r="E8" s="36">
        <f>IF(C8="","",D8-C8)</f>
      </c>
      <c r="F8" s="174"/>
      <c r="G8" s="173"/>
      <c r="H8" s="84"/>
      <c r="I8" s="78">
        <f>I7+1</f>
        <v>44487</v>
      </c>
      <c r="J8" s="79">
        <f>I8</f>
        <v>44487</v>
      </c>
      <c r="K8" s="59">
        <f aca="true" t="shared" si="0" ref="K8:K19">+$Q$7</f>
        <v>0.3541666666666667</v>
      </c>
      <c r="L8" s="60">
        <f aca="true" t="shared" si="1" ref="L8:L19">+$R$7</f>
        <v>0.75</v>
      </c>
      <c r="M8" s="60">
        <f>IF(K8="","",L8-K8)</f>
        <v>0.3958333333333333</v>
      </c>
      <c r="N8" s="179"/>
      <c r="O8" s="180"/>
      <c r="Q8" s="9" t="s">
        <v>73</v>
      </c>
    </row>
    <row r="9" spans="1:15" ht="30" customHeight="1">
      <c r="A9" s="76">
        <f aca="true" t="shared" si="2" ref="A9:A22">A8+1</f>
        <v>44472</v>
      </c>
      <c r="B9" s="77">
        <f aca="true" t="shared" si="3" ref="B9:B22">A9</f>
        <v>44472</v>
      </c>
      <c r="C9" s="35"/>
      <c r="D9" s="36"/>
      <c r="E9" s="36">
        <f aca="true" t="shared" si="4" ref="E9:E22">IF(C9="","",D9-C9)</f>
      </c>
      <c r="F9" s="163"/>
      <c r="G9" s="164"/>
      <c r="H9" s="84"/>
      <c r="I9" s="78">
        <f aca="true" t="shared" si="5" ref="I9:I21">I8+1</f>
        <v>44488</v>
      </c>
      <c r="J9" s="79">
        <f aca="true" t="shared" si="6" ref="J9:J21">I9</f>
        <v>44488</v>
      </c>
      <c r="K9" s="59">
        <f t="shared" si="0"/>
        <v>0.3541666666666667</v>
      </c>
      <c r="L9" s="60">
        <f t="shared" si="1"/>
        <v>0.75</v>
      </c>
      <c r="M9" s="60">
        <f aca="true" t="shared" si="7" ref="M9:M21">IF(K9="","",L9-K9)</f>
        <v>0.3958333333333333</v>
      </c>
      <c r="N9" s="179"/>
      <c r="O9" s="180"/>
    </row>
    <row r="10" spans="1:15" ht="30" customHeight="1">
      <c r="A10" s="78">
        <f t="shared" si="2"/>
        <v>44473</v>
      </c>
      <c r="B10" s="79">
        <f>A10</f>
        <v>44473</v>
      </c>
      <c r="C10" s="59">
        <f aca="true" t="shared" si="8" ref="C10:C21">+$Q$7</f>
        <v>0.3541666666666667</v>
      </c>
      <c r="D10" s="60">
        <f aca="true" t="shared" si="9" ref="D10:D21">+$R$7</f>
        <v>0.75</v>
      </c>
      <c r="E10" s="60">
        <f>IF(C10="","",D10-C10)</f>
        <v>0.3958333333333333</v>
      </c>
      <c r="F10" s="179"/>
      <c r="G10" s="180"/>
      <c r="H10" s="85"/>
      <c r="I10" s="78">
        <f t="shared" si="5"/>
        <v>44489</v>
      </c>
      <c r="J10" s="79">
        <f t="shared" si="6"/>
        <v>44489</v>
      </c>
      <c r="K10" s="59">
        <f t="shared" si="0"/>
        <v>0.3541666666666667</v>
      </c>
      <c r="L10" s="60">
        <f t="shared" si="1"/>
        <v>0.75</v>
      </c>
      <c r="M10" s="60">
        <f t="shared" si="7"/>
        <v>0.3958333333333333</v>
      </c>
      <c r="N10" s="217"/>
      <c r="O10" s="176"/>
    </row>
    <row r="11" spans="1:15" ht="30" customHeight="1">
      <c r="A11" s="78">
        <f t="shared" si="2"/>
        <v>44474</v>
      </c>
      <c r="B11" s="79">
        <f t="shared" si="3"/>
        <v>44474</v>
      </c>
      <c r="C11" s="59">
        <f t="shared" si="8"/>
        <v>0.3541666666666667</v>
      </c>
      <c r="D11" s="60">
        <f t="shared" si="9"/>
        <v>0.75</v>
      </c>
      <c r="E11" s="60">
        <f t="shared" si="4"/>
        <v>0.3958333333333333</v>
      </c>
      <c r="F11" s="179"/>
      <c r="G11" s="180"/>
      <c r="H11" s="80"/>
      <c r="I11" s="78">
        <f t="shared" si="5"/>
        <v>44490</v>
      </c>
      <c r="J11" s="79">
        <f t="shared" si="6"/>
        <v>44490</v>
      </c>
      <c r="K11" s="59">
        <f t="shared" si="0"/>
        <v>0.3541666666666667</v>
      </c>
      <c r="L11" s="60">
        <f t="shared" si="1"/>
        <v>0.75</v>
      </c>
      <c r="M11" s="60">
        <f t="shared" si="7"/>
        <v>0.3958333333333333</v>
      </c>
      <c r="N11" s="217"/>
      <c r="O11" s="176"/>
    </row>
    <row r="12" spans="1:15" ht="30" customHeight="1">
      <c r="A12" s="78">
        <f t="shared" si="2"/>
        <v>44475</v>
      </c>
      <c r="B12" s="79">
        <f t="shared" si="3"/>
        <v>44475</v>
      </c>
      <c r="C12" s="59">
        <f t="shared" si="8"/>
        <v>0.3541666666666667</v>
      </c>
      <c r="D12" s="60">
        <f t="shared" si="9"/>
        <v>0.75</v>
      </c>
      <c r="E12" s="60">
        <f t="shared" si="4"/>
        <v>0.3958333333333333</v>
      </c>
      <c r="F12" s="179"/>
      <c r="G12" s="180"/>
      <c r="H12" s="80"/>
      <c r="I12" s="78">
        <f t="shared" si="5"/>
        <v>44491</v>
      </c>
      <c r="J12" s="79">
        <f t="shared" si="6"/>
        <v>44491</v>
      </c>
      <c r="K12" s="59">
        <f t="shared" si="0"/>
        <v>0.3541666666666667</v>
      </c>
      <c r="L12" s="60">
        <f t="shared" si="1"/>
        <v>0.75</v>
      </c>
      <c r="M12" s="60">
        <f t="shared" si="7"/>
        <v>0.3958333333333333</v>
      </c>
      <c r="N12" s="179"/>
      <c r="O12" s="180"/>
    </row>
    <row r="13" spans="1:15" ht="30" customHeight="1">
      <c r="A13" s="78">
        <f t="shared" si="2"/>
        <v>44476</v>
      </c>
      <c r="B13" s="79">
        <f t="shared" si="3"/>
        <v>44476</v>
      </c>
      <c r="C13" s="59">
        <f t="shared" si="8"/>
        <v>0.3541666666666667</v>
      </c>
      <c r="D13" s="60">
        <f t="shared" si="9"/>
        <v>0.75</v>
      </c>
      <c r="E13" s="60">
        <f t="shared" si="4"/>
        <v>0.3958333333333333</v>
      </c>
      <c r="F13" s="179"/>
      <c r="G13" s="180"/>
      <c r="H13" s="80"/>
      <c r="I13" s="76">
        <f t="shared" si="5"/>
        <v>44492</v>
      </c>
      <c r="J13" s="77">
        <f>I13</f>
        <v>44492</v>
      </c>
      <c r="K13" s="35"/>
      <c r="L13" s="36"/>
      <c r="M13" s="36">
        <f>IF(K13="","",L13-K13)</f>
      </c>
      <c r="N13" s="174"/>
      <c r="O13" s="173"/>
    </row>
    <row r="14" spans="1:15" ht="30" customHeight="1">
      <c r="A14" s="78">
        <f t="shared" si="2"/>
        <v>44477</v>
      </c>
      <c r="B14" s="86">
        <f t="shared" si="3"/>
        <v>44477</v>
      </c>
      <c r="C14" s="59">
        <f t="shared" si="8"/>
        <v>0.3541666666666667</v>
      </c>
      <c r="D14" s="60">
        <f t="shared" si="9"/>
        <v>0.75</v>
      </c>
      <c r="E14" s="60">
        <f t="shared" si="4"/>
        <v>0.3958333333333333</v>
      </c>
      <c r="F14" s="202"/>
      <c r="G14" s="178"/>
      <c r="H14" s="87"/>
      <c r="I14" s="76">
        <f t="shared" si="5"/>
        <v>44493</v>
      </c>
      <c r="J14" s="77">
        <f t="shared" si="6"/>
        <v>44493</v>
      </c>
      <c r="K14" s="35"/>
      <c r="L14" s="36"/>
      <c r="M14" s="36">
        <f t="shared" si="7"/>
      </c>
      <c r="N14" s="174"/>
      <c r="O14" s="173"/>
    </row>
    <row r="15" spans="1:15" ht="30" customHeight="1">
      <c r="A15" s="76">
        <f t="shared" si="2"/>
        <v>44478</v>
      </c>
      <c r="B15" s="77">
        <f t="shared" si="3"/>
        <v>44478</v>
      </c>
      <c r="C15" s="35"/>
      <c r="D15" s="36"/>
      <c r="E15" s="36">
        <f t="shared" si="4"/>
      </c>
      <c r="F15" s="174"/>
      <c r="G15" s="173"/>
      <c r="H15" s="84"/>
      <c r="I15" s="78">
        <f t="shared" si="5"/>
        <v>44494</v>
      </c>
      <c r="J15" s="79">
        <f t="shared" si="6"/>
        <v>44494</v>
      </c>
      <c r="K15" s="59">
        <f t="shared" si="0"/>
        <v>0.3541666666666667</v>
      </c>
      <c r="L15" s="60">
        <f t="shared" si="1"/>
        <v>0.75</v>
      </c>
      <c r="M15" s="60">
        <f t="shared" si="7"/>
        <v>0.3958333333333333</v>
      </c>
      <c r="N15" s="179"/>
      <c r="O15" s="180"/>
    </row>
    <row r="16" spans="1:15" ht="30" customHeight="1">
      <c r="A16" s="76">
        <f t="shared" si="2"/>
        <v>44479</v>
      </c>
      <c r="B16" s="96">
        <f t="shared" si="3"/>
        <v>44479</v>
      </c>
      <c r="C16" s="35"/>
      <c r="D16" s="36"/>
      <c r="E16" s="36">
        <f t="shared" si="4"/>
      </c>
      <c r="F16" s="174"/>
      <c r="G16" s="173"/>
      <c r="H16" s="84"/>
      <c r="I16" s="78">
        <f t="shared" si="5"/>
        <v>44495</v>
      </c>
      <c r="J16" s="79">
        <f t="shared" si="6"/>
        <v>44495</v>
      </c>
      <c r="K16" s="59">
        <f t="shared" si="0"/>
        <v>0.3541666666666667</v>
      </c>
      <c r="L16" s="60">
        <f t="shared" si="1"/>
        <v>0.75</v>
      </c>
      <c r="M16" s="60">
        <f t="shared" si="7"/>
        <v>0.3958333333333333</v>
      </c>
      <c r="N16" s="179"/>
      <c r="O16" s="180"/>
    </row>
    <row r="17" spans="1:15" ht="30" customHeight="1">
      <c r="A17" s="78">
        <f t="shared" si="2"/>
        <v>44480</v>
      </c>
      <c r="B17" s="79">
        <f>A17</f>
        <v>44480</v>
      </c>
      <c r="C17" s="59">
        <f t="shared" si="8"/>
        <v>0.3541666666666667</v>
      </c>
      <c r="D17" s="60">
        <f t="shared" si="9"/>
        <v>0.75</v>
      </c>
      <c r="E17" s="60">
        <f>IF(C17="","",D17-C17)</f>
        <v>0.3958333333333333</v>
      </c>
      <c r="F17" s="179"/>
      <c r="G17" s="180"/>
      <c r="H17" s="84"/>
      <c r="I17" s="78">
        <f t="shared" si="5"/>
        <v>44496</v>
      </c>
      <c r="J17" s="79">
        <f t="shared" si="6"/>
        <v>44496</v>
      </c>
      <c r="K17" s="59">
        <f t="shared" si="0"/>
        <v>0.3541666666666667</v>
      </c>
      <c r="L17" s="60">
        <f t="shared" si="1"/>
        <v>0.75</v>
      </c>
      <c r="M17" s="60">
        <f t="shared" si="7"/>
        <v>0.3958333333333333</v>
      </c>
      <c r="N17" s="179"/>
      <c r="O17" s="180"/>
    </row>
    <row r="18" spans="1:15" ht="30" customHeight="1">
      <c r="A18" s="78">
        <f t="shared" si="2"/>
        <v>44481</v>
      </c>
      <c r="B18" s="79">
        <f t="shared" si="3"/>
        <v>44481</v>
      </c>
      <c r="C18" s="59">
        <f t="shared" si="8"/>
        <v>0.3541666666666667</v>
      </c>
      <c r="D18" s="60">
        <f t="shared" si="9"/>
        <v>0.75</v>
      </c>
      <c r="E18" s="60">
        <f t="shared" si="4"/>
        <v>0.3958333333333333</v>
      </c>
      <c r="F18" s="179"/>
      <c r="G18" s="180"/>
      <c r="H18" s="84"/>
      <c r="I18" s="78">
        <f t="shared" si="5"/>
        <v>44497</v>
      </c>
      <c r="J18" s="79">
        <f t="shared" si="6"/>
        <v>44497</v>
      </c>
      <c r="K18" s="59">
        <f t="shared" si="0"/>
        <v>0.3541666666666667</v>
      </c>
      <c r="L18" s="60">
        <f t="shared" si="1"/>
        <v>0.75</v>
      </c>
      <c r="M18" s="60">
        <f t="shared" si="7"/>
        <v>0.3958333333333333</v>
      </c>
      <c r="N18" s="179"/>
      <c r="O18" s="180"/>
    </row>
    <row r="19" spans="1:15" ht="30" customHeight="1">
      <c r="A19" s="78">
        <f t="shared" si="2"/>
        <v>44482</v>
      </c>
      <c r="B19" s="79">
        <f t="shared" si="3"/>
        <v>44482</v>
      </c>
      <c r="C19" s="59">
        <f t="shared" si="8"/>
        <v>0.3541666666666667</v>
      </c>
      <c r="D19" s="60">
        <f t="shared" si="9"/>
        <v>0.75</v>
      </c>
      <c r="E19" s="60">
        <f t="shared" si="4"/>
        <v>0.3958333333333333</v>
      </c>
      <c r="F19" s="179"/>
      <c r="G19" s="180"/>
      <c r="H19" s="84"/>
      <c r="I19" s="78">
        <f t="shared" si="5"/>
        <v>44498</v>
      </c>
      <c r="J19" s="79">
        <f t="shared" si="6"/>
        <v>44498</v>
      </c>
      <c r="K19" s="59">
        <f t="shared" si="0"/>
        <v>0.3541666666666667</v>
      </c>
      <c r="L19" s="60">
        <f t="shared" si="1"/>
        <v>0.75</v>
      </c>
      <c r="M19" s="60">
        <f t="shared" si="7"/>
        <v>0.3958333333333333</v>
      </c>
      <c r="N19" s="199"/>
      <c r="O19" s="194"/>
    </row>
    <row r="20" spans="1:15" ht="30" customHeight="1">
      <c r="A20" s="78">
        <f t="shared" si="2"/>
        <v>44483</v>
      </c>
      <c r="B20" s="79">
        <f t="shared" si="3"/>
        <v>44483</v>
      </c>
      <c r="C20" s="59">
        <f t="shared" si="8"/>
        <v>0.3541666666666667</v>
      </c>
      <c r="D20" s="60">
        <f t="shared" si="9"/>
        <v>0.75</v>
      </c>
      <c r="E20" s="60">
        <f t="shared" si="4"/>
        <v>0.3958333333333333</v>
      </c>
      <c r="F20" s="179"/>
      <c r="G20" s="180"/>
      <c r="H20" s="85"/>
      <c r="I20" s="76">
        <f t="shared" si="5"/>
        <v>44499</v>
      </c>
      <c r="J20" s="77">
        <f>I20</f>
        <v>44499</v>
      </c>
      <c r="K20" s="35"/>
      <c r="L20" s="36"/>
      <c r="M20" s="36">
        <f>IF(K20="","",L20-K20)</f>
      </c>
      <c r="N20" s="174"/>
      <c r="O20" s="173"/>
    </row>
    <row r="21" spans="1:15" ht="30" customHeight="1" thickBot="1">
      <c r="A21" s="78">
        <f t="shared" si="2"/>
        <v>44484</v>
      </c>
      <c r="B21" s="79">
        <f t="shared" si="3"/>
        <v>44484</v>
      </c>
      <c r="C21" s="59">
        <f t="shared" si="8"/>
        <v>0.3541666666666667</v>
      </c>
      <c r="D21" s="60">
        <f t="shared" si="9"/>
        <v>0.75</v>
      </c>
      <c r="E21" s="60">
        <f t="shared" si="4"/>
        <v>0.3958333333333333</v>
      </c>
      <c r="F21" s="179"/>
      <c r="G21" s="180"/>
      <c r="H21" s="85"/>
      <c r="I21" s="97">
        <f t="shared" si="5"/>
        <v>44500</v>
      </c>
      <c r="J21" s="77">
        <f t="shared" si="6"/>
        <v>44500</v>
      </c>
      <c r="K21" s="105"/>
      <c r="L21" s="100"/>
      <c r="M21" s="100">
        <f t="shared" si="7"/>
      </c>
      <c r="N21" s="218"/>
      <c r="O21" s="188"/>
    </row>
    <row r="22" spans="1:15" ht="30" customHeight="1" thickBot="1">
      <c r="A22" s="97">
        <f t="shared" si="2"/>
        <v>44485</v>
      </c>
      <c r="B22" s="98">
        <f t="shared" si="3"/>
        <v>44485</v>
      </c>
      <c r="C22" s="109"/>
      <c r="D22" s="110"/>
      <c r="E22" s="110">
        <f t="shared" si="4"/>
      </c>
      <c r="F22" s="219"/>
      <c r="G22" s="220"/>
      <c r="H22" s="84"/>
      <c r="I22" s="189" t="s">
        <v>38</v>
      </c>
      <c r="J22" s="190"/>
      <c r="K22" s="190"/>
      <c r="L22" s="190"/>
      <c r="M22" s="93">
        <f>SUM(E7:E22,M7:M21)</f>
        <v>8.312499999999998</v>
      </c>
      <c r="N22" s="94"/>
      <c r="O22" s="95"/>
    </row>
    <row r="23" spans="1:14" ht="6" customHeight="1">
      <c r="A23" s="6"/>
      <c r="D23" s="6"/>
      <c r="E23" s="6"/>
      <c r="F23" s="20"/>
      <c r="G23" s="21"/>
      <c r="H23" s="21"/>
      <c r="I23" s="127"/>
      <c r="J23" s="127"/>
      <c r="K23" s="21"/>
      <c r="L23" s="21"/>
      <c r="M23" s="21"/>
      <c r="N23" s="21"/>
    </row>
    <row r="24" spans="1:14" ht="21.75" customHeight="1" thickBot="1">
      <c r="A24" s="6"/>
      <c r="D24" s="6"/>
      <c r="E24" s="6"/>
      <c r="F24" s="20"/>
      <c r="G24" s="21"/>
      <c r="H24" s="21"/>
      <c r="I24" s="115"/>
      <c r="J24" s="115"/>
      <c r="K24" s="115"/>
      <c r="L24" s="115"/>
      <c r="M24" s="21"/>
      <c r="N24" s="21"/>
    </row>
    <row r="25" spans="1:14" ht="22.5" customHeight="1" thickBot="1">
      <c r="A25" s="6"/>
      <c r="D25" s="6"/>
      <c r="E25" s="6"/>
      <c r="F25" s="20"/>
      <c r="G25" s="21"/>
      <c r="H25" s="21"/>
      <c r="I25" s="118" t="s">
        <v>37</v>
      </c>
      <c r="J25" s="119"/>
      <c r="K25" s="119"/>
      <c r="L25" s="120"/>
      <c r="M25" s="52" t="str">
        <f>IF(M22&gt;Sheet1!A2*Sheet1!C8+Sheet1!A5,"要","不要")</f>
        <v>不要</v>
      </c>
      <c r="N25" s="21"/>
    </row>
    <row r="26" spans="1:14" ht="22.5" customHeight="1">
      <c r="A26" s="6"/>
      <c r="D26" s="6"/>
      <c r="E26" s="6"/>
      <c r="F26" s="20"/>
      <c r="G26" s="21"/>
      <c r="H26" s="21"/>
      <c r="I26" s="51"/>
      <c r="J26" s="51"/>
      <c r="K26" s="51"/>
      <c r="L26" s="51"/>
      <c r="M26" s="55"/>
      <c r="N26" s="21"/>
    </row>
    <row r="27" spans="1:16" s="22" customFormat="1" ht="38.25" customHeight="1">
      <c r="A27" s="116" t="s">
        <v>66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26"/>
    </row>
    <row r="28" spans="1:16" s="22" customFormat="1" ht="29.25" customHeight="1">
      <c r="A28" s="124" t="s">
        <v>39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26"/>
    </row>
    <row r="29" spans="1:16" s="22" customFormat="1" ht="22.5" customHeight="1">
      <c r="A29" s="124" t="s">
        <v>40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5"/>
    </row>
    <row r="30" spans="1:16" s="22" customFormat="1" ht="29.25" customHeight="1">
      <c r="A30" s="116" t="s">
        <v>41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23"/>
    </row>
    <row r="31" spans="1:16" s="56" customFormat="1" ht="44.25" customHeight="1">
      <c r="A31" s="124" t="s">
        <v>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57"/>
    </row>
    <row r="32" spans="1:16" s="22" customFormat="1" ht="22.5" customHeight="1">
      <c r="A32" s="116" t="s">
        <v>44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23"/>
    </row>
    <row r="33" spans="1:16" s="22" customFormat="1" ht="29.25" customHeight="1">
      <c r="A33" s="124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23"/>
    </row>
  </sheetData>
  <sheetProtection/>
  <mergeCells count="58">
    <mergeCell ref="A30:O30"/>
    <mergeCell ref="A31:O31"/>
    <mergeCell ref="A32:O32"/>
    <mergeCell ref="A33:O33"/>
    <mergeCell ref="I23:J23"/>
    <mergeCell ref="I24:L24"/>
    <mergeCell ref="I25:L25"/>
    <mergeCell ref="A27:O27"/>
    <mergeCell ref="A28:O28"/>
    <mergeCell ref="A29:O29"/>
    <mergeCell ref="F20:G20"/>
    <mergeCell ref="N20:O20"/>
    <mergeCell ref="F21:G21"/>
    <mergeCell ref="N21:O21"/>
    <mergeCell ref="F22:G22"/>
    <mergeCell ref="I22:L22"/>
    <mergeCell ref="F17:G17"/>
    <mergeCell ref="N17:O17"/>
    <mergeCell ref="F18:G18"/>
    <mergeCell ref="N18:O18"/>
    <mergeCell ref="F19:G19"/>
    <mergeCell ref="N19:O19"/>
    <mergeCell ref="F14:G14"/>
    <mergeCell ref="N14:O14"/>
    <mergeCell ref="F15:G15"/>
    <mergeCell ref="N15:O15"/>
    <mergeCell ref="F16:G16"/>
    <mergeCell ref="N16:O16"/>
    <mergeCell ref="F11:G11"/>
    <mergeCell ref="N11:O11"/>
    <mergeCell ref="F12:G12"/>
    <mergeCell ref="N12:O12"/>
    <mergeCell ref="F13:G13"/>
    <mergeCell ref="N13:O13"/>
    <mergeCell ref="F8:G8"/>
    <mergeCell ref="N8:O8"/>
    <mergeCell ref="F9:G9"/>
    <mergeCell ref="N9:O9"/>
    <mergeCell ref="F10:G10"/>
    <mergeCell ref="N10:O10"/>
    <mergeCell ref="J5:J6"/>
    <mergeCell ref="K5:L5"/>
    <mergeCell ref="M5:M6"/>
    <mergeCell ref="N5:O6"/>
    <mergeCell ref="F7:G7"/>
    <mergeCell ref="N7:O7"/>
    <mergeCell ref="A5:A6"/>
    <mergeCell ref="B5:B6"/>
    <mergeCell ref="C5:D5"/>
    <mergeCell ref="E5:E6"/>
    <mergeCell ref="F5:G6"/>
    <mergeCell ref="I5:I6"/>
    <mergeCell ref="A1:O1"/>
    <mergeCell ref="A2:B2"/>
    <mergeCell ref="D2:G2"/>
    <mergeCell ref="K2:O2"/>
    <mergeCell ref="A3:B3"/>
    <mergeCell ref="M3:O3"/>
  </mergeCells>
  <printOptions horizontalCentered="1" verticalCentered="1"/>
  <pageMargins left="0.7874015748031497" right="0.3937007874015748" top="0.31496062992125984" bottom="0.31496062992125984" header="0.5905511811023623" footer="0.1968503937007874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総務課職員福利係</dc:creator>
  <cp:keywords/>
  <dc:description/>
  <cp:lastModifiedBy>鎌田　悟史</cp:lastModifiedBy>
  <cp:lastPrinted>2021-04-26T23:15:23Z</cp:lastPrinted>
  <dcterms:created xsi:type="dcterms:W3CDTF">2009-10-30T06:43:57Z</dcterms:created>
  <dcterms:modified xsi:type="dcterms:W3CDTF">2022-01-05T00:43:08Z</dcterms:modified>
  <cp:category/>
  <cp:version/>
  <cp:contentType/>
  <cp:contentStatus/>
</cp:coreProperties>
</file>