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87914601\Downloads\"/>
    </mc:Choice>
  </mc:AlternateContent>
  <xr:revisionPtr revIDLastSave="0" documentId="13_ncr:1_{09034BC2-55AD-4E3F-A37F-1DD5EAE968B9}" xr6:coauthVersionLast="47" xr6:coauthVersionMax="47" xr10:uidLastSave="{00000000-0000-0000-0000-000000000000}"/>
  <bookViews>
    <workbookView xWindow="-120" yWindow="-120" windowWidth="29040" windowHeight="15840" tabRatio="887" activeTab="2" xr2:uid="{00000000-000D-0000-FFFF-FFFF00000000}"/>
  </bookViews>
  <sheets>
    <sheet name="記入例（改）" sheetId="1" r:id="rId1"/>
    <sheet name="見え消し" sheetId="19" state="hidden" r:id="rId2"/>
    <sheet name="2025.4" sheetId="4" r:id="rId3"/>
    <sheet name="2025.5" sheetId="21" r:id="rId4"/>
    <sheet name="2025.6" sheetId="22" r:id="rId5"/>
    <sheet name="2025.7" sheetId="23" r:id="rId6"/>
    <sheet name="2025.8" sheetId="24" r:id="rId7"/>
    <sheet name="2025.9" sheetId="25" r:id="rId8"/>
    <sheet name="2025.10" sheetId="26" r:id="rId9"/>
    <sheet name="2025.11" sheetId="27" r:id="rId10"/>
    <sheet name="2025.12" sheetId="28" r:id="rId11"/>
    <sheet name="2026.1" sheetId="29" r:id="rId12"/>
    <sheet name="2026.2" sheetId="30" r:id="rId13"/>
    <sheet name="2026.3" sheetId="31" r:id="rId14"/>
    <sheet name="リスト" sheetId="20" state="hidden" r:id="rId15"/>
    <sheet name="Sheet1" sheetId="2" state="hidden" r:id="rId16"/>
    <sheet name="Sheet4" sheetId="18" state="hidden" r:id="rId17"/>
  </sheets>
  <definedNames>
    <definedName name="_xlnm.Print_Area" localSheetId="8">'2025.10'!$A$1:$S$33</definedName>
    <definedName name="_xlnm.Print_Area" localSheetId="9">'2025.11'!$A$1:$S$33</definedName>
    <definedName name="_xlnm.Print_Area" localSheetId="10">'2025.12'!$A$1:$S$33</definedName>
    <definedName name="_xlnm.Print_Area" localSheetId="2">'2025.4'!$A$1:$S$33</definedName>
    <definedName name="_xlnm.Print_Area" localSheetId="3">'2025.5'!$A$1:$S$33</definedName>
    <definedName name="_xlnm.Print_Area" localSheetId="4">'2025.6'!$A$1:$S$33</definedName>
    <definedName name="_xlnm.Print_Area" localSheetId="5">'2025.7'!$A$1:$S$33</definedName>
    <definedName name="_xlnm.Print_Area" localSheetId="6">'2025.8'!$A$1:$S$33</definedName>
    <definedName name="_xlnm.Print_Area" localSheetId="7">'2025.9'!$A$1:$S$33</definedName>
    <definedName name="_xlnm.Print_Area" localSheetId="11">'2026.1'!$A$1:$S$33</definedName>
    <definedName name="_xlnm.Print_Area" localSheetId="12">'2026.2'!$A$1:$S$33</definedName>
    <definedName name="_xlnm.Print_Area" localSheetId="13">'2026.3'!$A$1:$S$33</definedName>
    <definedName name="_xlnm.Print_Area" localSheetId="0">'記入例（改）'!$A$1:$S$33</definedName>
    <definedName name="_xlnm.Print_Area" localSheetId="1">見え消し!$A$1:$O$33</definedName>
    <definedName name="休日">Sheet4!$A$1:$A$122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31" l="1"/>
  <c r="M21" i="31"/>
  <c r="N20" i="31"/>
  <c r="M20" i="31"/>
  <c r="N17" i="31"/>
  <c r="M17" i="31"/>
  <c r="N16" i="31"/>
  <c r="M16" i="31"/>
  <c r="N15" i="31"/>
  <c r="M15" i="31"/>
  <c r="N14" i="31"/>
  <c r="M14" i="31"/>
  <c r="N13" i="31"/>
  <c r="M13" i="31"/>
  <c r="N9" i="31"/>
  <c r="M9" i="31"/>
  <c r="N8" i="31"/>
  <c r="M8" i="31"/>
  <c r="N7" i="31"/>
  <c r="M7" i="31"/>
  <c r="D22" i="31"/>
  <c r="C22" i="31"/>
  <c r="D19" i="31"/>
  <c r="C19" i="31"/>
  <c r="D18" i="31"/>
  <c r="C18" i="31"/>
  <c r="D17" i="31"/>
  <c r="C17" i="31"/>
  <c r="D16" i="31"/>
  <c r="C16" i="31"/>
  <c r="D15" i="31"/>
  <c r="C15" i="31"/>
  <c r="D12" i="31"/>
  <c r="C12" i="31"/>
  <c r="D11" i="31"/>
  <c r="C11" i="31"/>
  <c r="D10" i="31"/>
  <c r="C10" i="31"/>
  <c r="D9" i="31"/>
  <c r="C9" i="31"/>
  <c r="D8" i="31"/>
  <c r="C8" i="31"/>
  <c r="N17" i="30"/>
  <c r="M17" i="30"/>
  <c r="N16" i="30"/>
  <c r="M16" i="30"/>
  <c r="N15" i="30"/>
  <c r="M15" i="30"/>
  <c r="N14" i="30"/>
  <c r="M14" i="30"/>
  <c r="N10" i="30"/>
  <c r="M10" i="30"/>
  <c r="N9" i="30"/>
  <c r="M9" i="30"/>
  <c r="N8" i="30"/>
  <c r="M8" i="30"/>
  <c r="N7" i="30"/>
  <c r="M7" i="30"/>
  <c r="D22" i="30"/>
  <c r="C22" i="30"/>
  <c r="D19" i="30"/>
  <c r="C19" i="30"/>
  <c r="D18" i="30"/>
  <c r="C18" i="30"/>
  <c r="D16" i="30"/>
  <c r="C16" i="30"/>
  <c r="D15" i="30"/>
  <c r="C15" i="30"/>
  <c r="D12" i="30"/>
  <c r="C12" i="30"/>
  <c r="D11" i="30"/>
  <c r="C11" i="30"/>
  <c r="D10" i="30"/>
  <c r="C10" i="30"/>
  <c r="D9" i="30"/>
  <c r="C9" i="30"/>
  <c r="D8" i="30"/>
  <c r="C8" i="30"/>
  <c r="P21" i="29"/>
  <c r="O21" i="29"/>
  <c r="K21" i="29"/>
  <c r="L21" i="29" s="1"/>
  <c r="N20" i="29"/>
  <c r="M20" i="29"/>
  <c r="N19" i="29"/>
  <c r="M19" i="29"/>
  <c r="N18" i="29"/>
  <c r="M18" i="29"/>
  <c r="N17" i="29"/>
  <c r="M17" i="29"/>
  <c r="N16" i="29"/>
  <c r="M16" i="29"/>
  <c r="N13" i="29"/>
  <c r="M13" i="29"/>
  <c r="N12" i="29"/>
  <c r="M12" i="29"/>
  <c r="N11" i="29"/>
  <c r="M11" i="29"/>
  <c r="N10" i="29"/>
  <c r="M10" i="29"/>
  <c r="N9" i="29"/>
  <c r="M9" i="29"/>
  <c r="D22" i="29"/>
  <c r="C22" i="29"/>
  <c r="D21" i="29"/>
  <c r="C21" i="29"/>
  <c r="D20" i="29"/>
  <c r="C20" i="29"/>
  <c r="D19" i="29"/>
  <c r="C19" i="29"/>
  <c r="D15" i="29"/>
  <c r="C15" i="29"/>
  <c r="D14" i="29"/>
  <c r="C14" i="29"/>
  <c r="D13" i="29"/>
  <c r="C13" i="29"/>
  <c r="D12" i="29"/>
  <c r="C12" i="29"/>
  <c r="D11" i="29"/>
  <c r="C11" i="29"/>
  <c r="N16" i="28"/>
  <c r="M16" i="28"/>
  <c r="N15" i="28"/>
  <c r="M15" i="28"/>
  <c r="N14" i="28"/>
  <c r="M14" i="28"/>
  <c r="N13" i="28"/>
  <c r="M13" i="28"/>
  <c r="N12" i="28"/>
  <c r="M12" i="28"/>
  <c r="N9" i="28"/>
  <c r="M9" i="28"/>
  <c r="N8" i="28"/>
  <c r="M8" i="28"/>
  <c r="N7" i="28"/>
  <c r="M7" i="28"/>
  <c r="D22" i="28"/>
  <c r="C22" i="28"/>
  <c r="D21" i="28"/>
  <c r="C21" i="28"/>
  <c r="D18" i="28"/>
  <c r="C18" i="28"/>
  <c r="D17" i="28"/>
  <c r="C17" i="28"/>
  <c r="D16" i="28"/>
  <c r="C16" i="28"/>
  <c r="D15" i="28"/>
  <c r="C15" i="28"/>
  <c r="D14" i="28"/>
  <c r="C14" i="28"/>
  <c r="D11" i="28"/>
  <c r="C11" i="28"/>
  <c r="D10" i="28"/>
  <c r="C10" i="28"/>
  <c r="D9" i="28"/>
  <c r="C9" i="28"/>
  <c r="D8" i="28"/>
  <c r="C8" i="28"/>
  <c r="D7" i="28"/>
  <c r="C7" i="28"/>
  <c r="N18" i="27"/>
  <c r="M18" i="27"/>
  <c r="N17" i="27"/>
  <c r="M17" i="27"/>
  <c r="N16" i="27"/>
  <c r="M16" i="27"/>
  <c r="N15" i="27"/>
  <c r="M15" i="27"/>
  <c r="N11" i="27"/>
  <c r="M11" i="27"/>
  <c r="N10" i="27"/>
  <c r="M10" i="27"/>
  <c r="N9" i="27"/>
  <c r="M9" i="27"/>
  <c r="N8" i="27"/>
  <c r="M8" i="27"/>
  <c r="N7" i="27"/>
  <c r="M7" i="27"/>
  <c r="D20" i="27"/>
  <c r="C20" i="27"/>
  <c r="D19" i="27"/>
  <c r="C19" i="27"/>
  <c r="D18" i="27"/>
  <c r="C18" i="27"/>
  <c r="D17" i="27"/>
  <c r="C17" i="27"/>
  <c r="D16" i="27"/>
  <c r="C16" i="27"/>
  <c r="D13" i="27"/>
  <c r="C13" i="27"/>
  <c r="D12" i="27"/>
  <c r="C12" i="27"/>
  <c r="D11" i="27"/>
  <c r="C11" i="27"/>
  <c r="D10" i="27"/>
  <c r="C10" i="27"/>
  <c r="N21" i="26"/>
  <c r="M21" i="26"/>
  <c r="N20" i="26"/>
  <c r="M20" i="26"/>
  <c r="N19" i="26"/>
  <c r="M19" i="26"/>
  <c r="N18" i="26"/>
  <c r="M18" i="26"/>
  <c r="N17" i="26"/>
  <c r="M17" i="26"/>
  <c r="N14" i="26"/>
  <c r="M14" i="26"/>
  <c r="N13" i="26"/>
  <c r="M13" i="26"/>
  <c r="N12" i="26"/>
  <c r="M12" i="26"/>
  <c r="N11" i="26"/>
  <c r="M11" i="26"/>
  <c r="N10" i="26"/>
  <c r="M10" i="26"/>
  <c r="N7" i="26"/>
  <c r="M7" i="26"/>
  <c r="D22" i="26"/>
  <c r="C22" i="26"/>
  <c r="D21" i="26"/>
  <c r="C21" i="26"/>
  <c r="D20" i="26"/>
  <c r="C20" i="26"/>
  <c r="D16" i="26"/>
  <c r="C16" i="26"/>
  <c r="D15" i="26"/>
  <c r="C15" i="26"/>
  <c r="D14" i="26"/>
  <c r="C14" i="26"/>
  <c r="D13" i="26"/>
  <c r="C13" i="26"/>
  <c r="D12" i="26"/>
  <c r="C12" i="26"/>
  <c r="D9" i="26"/>
  <c r="C9" i="26"/>
  <c r="D8" i="26"/>
  <c r="C8" i="26"/>
  <c r="D7" i="26"/>
  <c r="C7" i="26"/>
  <c r="N20" i="25"/>
  <c r="M20" i="25"/>
  <c r="N19" i="25"/>
  <c r="M19" i="25"/>
  <c r="N16" i="25"/>
  <c r="M16" i="25"/>
  <c r="N15" i="25"/>
  <c r="M15" i="25"/>
  <c r="N14" i="25"/>
  <c r="M14" i="25"/>
  <c r="N9" i="25"/>
  <c r="M9" i="25"/>
  <c r="N8" i="25"/>
  <c r="M8" i="25"/>
  <c r="N7" i="25"/>
  <c r="M7" i="25"/>
  <c r="D22" i="25"/>
  <c r="C22" i="25"/>
  <c r="D18" i="25"/>
  <c r="C18" i="25"/>
  <c r="D17" i="25"/>
  <c r="C17" i="25"/>
  <c r="D16" i="25"/>
  <c r="C16" i="25"/>
  <c r="D15" i="25"/>
  <c r="C15" i="25"/>
  <c r="D14" i="25"/>
  <c r="C14" i="25"/>
  <c r="D11" i="25"/>
  <c r="C11" i="25"/>
  <c r="D10" i="25"/>
  <c r="C10" i="25"/>
  <c r="D9" i="25"/>
  <c r="C9" i="25"/>
  <c r="D8" i="25"/>
  <c r="C8" i="25"/>
  <c r="D7" i="25"/>
  <c r="C7" i="25"/>
  <c r="N19" i="24"/>
  <c r="M19" i="24"/>
  <c r="N18" i="24"/>
  <c r="M18" i="24"/>
  <c r="N17" i="24"/>
  <c r="M17" i="24"/>
  <c r="N16" i="24"/>
  <c r="M16" i="24"/>
  <c r="N15" i="24"/>
  <c r="M15" i="24"/>
  <c r="N12" i="24"/>
  <c r="M12" i="24"/>
  <c r="N11" i="24"/>
  <c r="M11" i="24"/>
  <c r="N10" i="24"/>
  <c r="M10" i="24"/>
  <c r="N9" i="24"/>
  <c r="M9" i="24"/>
  <c r="N8" i="24"/>
  <c r="M8" i="24"/>
  <c r="D14" i="24"/>
  <c r="C14" i="24"/>
  <c r="D13" i="24"/>
  <c r="C13" i="24"/>
  <c r="D12" i="24"/>
  <c r="C12" i="24"/>
  <c r="D11" i="24"/>
  <c r="C11" i="24"/>
  <c r="D10" i="24"/>
  <c r="C10" i="24"/>
  <c r="D7" i="24"/>
  <c r="C7" i="24"/>
  <c r="N21" i="23"/>
  <c r="M21" i="23"/>
  <c r="N20" i="23"/>
  <c r="M20" i="23"/>
  <c r="N19" i="23"/>
  <c r="M19" i="23"/>
  <c r="N18" i="23"/>
  <c r="M18" i="23"/>
  <c r="N15" i="23"/>
  <c r="M15" i="23"/>
  <c r="N14" i="23"/>
  <c r="M14" i="23"/>
  <c r="N13" i="23"/>
  <c r="M13" i="23"/>
  <c r="N12" i="23"/>
  <c r="M12" i="23"/>
  <c r="N8" i="23"/>
  <c r="M8" i="23"/>
  <c r="N7" i="23"/>
  <c r="M7" i="23"/>
  <c r="D22" i="23"/>
  <c r="C22" i="23"/>
  <c r="D21" i="23"/>
  <c r="C21" i="23"/>
  <c r="D20" i="23"/>
  <c r="C20" i="23"/>
  <c r="D17" i="23"/>
  <c r="C17" i="23"/>
  <c r="D16" i="23"/>
  <c r="C16" i="23"/>
  <c r="D15" i="23"/>
  <c r="C15" i="23"/>
  <c r="D14" i="23"/>
  <c r="C14" i="23"/>
  <c r="D13" i="23"/>
  <c r="C13" i="23"/>
  <c r="D10" i="23"/>
  <c r="C10" i="23"/>
  <c r="D9" i="23"/>
  <c r="C9" i="23"/>
  <c r="D8" i="23"/>
  <c r="C8" i="23"/>
  <c r="D7" i="23"/>
  <c r="C7" i="23"/>
  <c r="N20" i="22"/>
  <c r="M20" i="22"/>
  <c r="N17" i="22"/>
  <c r="M17" i="22"/>
  <c r="N16" i="22"/>
  <c r="M16" i="22"/>
  <c r="N15" i="22"/>
  <c r="M15" i="22"/>
  <c r="N14" i="22"/>
  <c r="M14" i="22"/>
  <c r="N13" i="22"/>
  <c r="M13" i="22"/>
  <c r="N10" i="22"/>
  <c r="M10" i="22"/>
  <c r="N9" i="22"/>
  <c r="M9" i="22"/>
  <c r="N8" i="22"/>
  <c r="M8" i="22"/>
  <c r="N7" i="22"/>
  <c r="M7" i="22"/>
  <c r="D22" i="22"/>
  <c r="C22" i="22"/>
  <c r="D19" i="22"/>
  <c r="C19" i="22"/>
  <c r="D18" i="22"/>
  <c r="C18" i="22"/>
  <c r="D17" i="22"/>
  <c r="C17" i="22"/>
  <c r="D16" i="22"/>
  <c r="C16" i="22"/>
  <c r="D15" i="22"/>
  <c r="C15" i="22"/>
  <c r="D12" i="22"/>
  <c r="C12" i="22"/>
  <c r="D11" i="22"/>
  <c r="C11" i="22"/>
  <c r="D10" i="22"/>
  <c r="C10" i="22"/>
  <c r="D9" i="22"/>
  <c r="C9" i="22"/>
  <c r="D8" i="22"/>
  <c r="C8" i="22"/>
  <c r="N20" i="21"/>
  <c r="M20" i="21"/>
  <c r="N19" i="21"/>
  <c r="M19" i="21"/>
  <c r="N18" i="21"/>
  <c r="M18" i="21"/>
  <c r="N17" i="21"/>
  <c r="M17" i="21"/>
  <c r="N16" i="21"/>
  <c r="M16" i="21"/>
  <c r="N13" i="21"/>
  <c r="M13" i="21"/>
  <c r="N12" i="21"/>
  <c r="M12" i="21"/>
  <c r="N11" i="21"/>
  <c r="M11" i="21"/>
  <c r="N10" i="21"/>
  <c r="M10" i="21"/>
  <c r="N9" i="21"/>
  <c r="M9" i="21"/>
  <c r="D22" i="21"/>
  <c r="C22" i="21"/>
  <c r="D21" i="21"/>
  <c r="C21" i="21"/>
  <c r="D20" i="21"/>
  <c r="C20" i="21"/>
  <c r="D19" i="21"/>
  <c r="C19" i="21"/>
  <c r="D18" i="21"/>
  <c r="C18" i="21"/>
  <c r="D15" i="21"/>
  <c r="C15" i="21"/>
  <c r="D14" i="21"/>
  <c r="C14" i="21"/>
  <c r="D13" i="21"/>
  <c r="C13" i="21"/>
  <c r="D8" i="21"/>
  <c r="C8" i="21"/>
  <c r="D7" i="21"/>
  <c r="C7" i="21"/>
  <c r="N20" i="4"/>
  <c r="M20" i="4"/>
  <c r="N18" i="4"/>
  <c r="M18" i="4"/>
  <c r="N15" i="4"/>
  <c r="M15" i="4"/>
  <c r="N14" i="4"/>
  <c r="M14" i="4"/>
  <c r="N13" i="4"/>
  <c r="M13" i="4"/>
  <c r="N12" i="4"/>
  <c r="M12" i="4"/>
  <c r="N11" i="4"/>
  <c r="M11" i="4"/>
  <c r="N8" i="4"/>
  <c r="M8" i="4"/>
  <c r="N7" i="4"/>
  <c r="M7" i="4"/>
  <c r="D22" i="4"/>
  <c r="C22" i="4"/>
  <c r="D21" i="4"/>
  <c r="C21" i="4"/>
  <c r="D20" i="4"/>
  <c r="C20" i="4"/>
  <c r="D17" i="4"/>
  <c r="C17" i="4"/>
  <c r="D16" i="4"/>
  <c r="C16" i="4"/>
  <c r="D15" i="4"/>
  <c r="C15" i="4"/>
  <c r="D14" i="4"/>
  <c r="C14" i="4"/>
  <c r="D13" i="4"/>
  <c r="C13" i="4"/>
  <c r="D10" i="4"/>
  <c r="C10" i="4"/>
  <c r="D9" i="4"/>
  <c r="C9" i="4"/>
  <c r="D8" i="4"/>
  <c r="C8" i="4"/>
  <c r="D7" i="4"/>
  <c r="C7" i="4"/>
  <c r="H6" i="2" l="1"/>
  <c r="H2" i="2"/>
  <c r="H3" i="2"/>
  <c r="H4" i="2"/>
  <c r="H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1" i="2"/>
  <c r="J1" i="2" l="1"/>
  <c r="E22" i="31"/>
  <c r="O21" i="31"/>
  <c r="E21" i="31"/>
  <c r="O20" i="31"/>
  <c r="E20" i="31"/>
  <c r="O19" i="31"/>
  <c r="E19" i="31"/>
  <c r="O18" i="31"/>
  <c r="E18" i="31"/>
  <c r="O17" i="31"/>
  <c r="E17" i="31"/>
  <c r="O16" i="31"/>
  <c r="E16" i="31"/>
  <c r="O15" i="31"/>
  <c r="E15" i="31"/>
  <c r="O14" i="31"/>
  <c r="E14" i="31"/>
  <c r="O13" i="31"/>
  <c r="E13" i="31"/>
  <c r="O12" i="31"/>
  <c r="E12" i="31"/>
  <c r="O11" i="31"/>
  <c r="E11" i="31"/>
  <c r="O10" i="31"/>
  <c r="E10" i="31"/>
  <c r="O9" i="31"/>
  <c r="E9" i="31"/>
  <c r="O8" i="31"/>
  <c r="E8" i="31"/>
  <c r="O7" i="31"/>
  <c r="E7" i="31"/>
  <c r="A7" i="31"/>
  <c r="B7" i="31" s="1"/>
  <c r="E22" i="30"/>
  <c r="P21" i="30"/>
  <c r="O21" i="30"/>
  <c r="E21" i="30"/>
  <c r="O20" i="30"/>
  <c r="E20" i="30"/>
  <c r="O19" i="30"/>
  <c r="E19" i="30"/>
  <c r="O18" i="30"/>
  <c r="E18" i="30"/>
  <c r="O17" i="30"/>
  <c r="E17" i="30"/>
  <c r="O16" i="30"/>
  <c r="E16" i="30"/>
  <c r="O15" i="30"/>
  <c r="E15" i="30"/>
  <c r="O14" i="30"/>
  <c r="E14" i="30"/>
  <c r="O13" i="30"/>
  <c r="E13" i="30"/>
  <c r="O12" i="30"/>
  <c r="E12" i="30"/>
  <c r="O11" i="30"/>
  <c r="E11" i="30"/>
  <c r="O10" i="30"/>
  <c r="E10" i="30"/>
  <c r="O9" i="30"/>
  <c r="E9" i="30"/>
  <c r="O8" i="30"/>
  <c r="E8" i="30"/>
  <c r="O7" i="30"/>
  <c r="E7" i="30"/>
  <c r="A7" i="30"/>
  <c r="B7" i="30" s="1"/>
  <c r="E22" i="29"/>
  <c r="E21" i="29"/>
  <c r="O20" i="29"/>
  <c r="E20" i="29"/>
  <c r="O19" i="29"/>
  <c r="E19" i="29"/>
  <c r="O18" i="29"/>
  <c r="E18" i="29"/>
  <c r="O17" i="29"/>
  <c r="E17" i="29"/>
  <c r="O16" i="29"/>
  <c r="E16" i="29"/>
  <c r="O15" i="29"/>
  <c r="E15" i="29"/>
  <c r="O14" i="29"/>
  <c r="E14" i="29"/>
  <c r="O13" i="29"/>
  <c r="E13" i="29"/>
  <c r="O12" i="29"/>
  <c r="E12" i="29"/>
  <c r="O11" i="29"/>
  <c r="E11" i="29"/>
  <c r="O10" i="29"/>
  <c r="E10" i="29"/>
  <c r="O9" i="29"/>
  <c r="E9" i="29"/>
  <c r="O8" i="29"/>
  <c r="E8" i="29"/>
  <c r="O7" i="29"/>
  <c r="E7" i="29"/>
  <c r="A7" i="29"/>
  <c r="B7" i="29" s="1"/>
  <c r="E22" i="28"/>
  <c r="P21" i="28"/>
  <c r="O21" i="28"/>
  <c r="E21" i="28"/>
  <c r="O20" i="28"/>
  <c r="E20" i="28"/>
  <c r="O19" i="28"/>
  <c r="E19" i="28"/>
  <c r="O18" i="28"/>
  <c r="E18" i="28"/>
  <c r="O17" i="28"/>
  <c r="E17" i="28"/>
  <c r="O16" i="28"/>
  <c r="E16" i="28"/>
  <c r="O15" i="28"/>
  <c r="E15" i="28"/>
  <c r="O14" i="28"/>
  <c r="E14" i="28"/>
  <c r="O13" i="28"/>
  <c r="E13" i="28"/>
  <c r="O12" i="28"/>
  <c r="E12" i="28"/>
  <c r="O11" i="28"/>
  <c r="E11" i="28"/>
  <c r="O10" i="28"/>
  <c r="E10" i="28"/>
  <c r="O9" i="28"/>
  <c r="E9" i="28"/>
  <c r="O8" i="28"/>
  <c r="E8" i="28"/>
  <c r="O7" i="28"/>
  <c r="E7" i="28"/>
  <c r="O22" i="28" s="1"/>
  <c r="A7" i="28"/>
  <c r="B7" i="28" s="1"/>
  <c r="E22" i="27"/>
  <c r="P21" i="27"/>
  <c r="O21" i="27"/>
  <c r="E21" i="27"/>
  <c r="O20" i="27"/>
  <c r="E20" i="27"/>
  <c r="O19" i="27"/>
  <c r="E19" i="27"/>
  <c r="O18" i="27"/>
  <c r="E18" i="27"/>
  <c r="O17" i="27"/>
  <c r="E17" i="27"/>
  <c r="O16" i="27"/>
  <c r="E16" i="27"/>
  <c r="O15" i="27"/>
  <c r="E15" i="27"/>
  <c r="O14" i="27"/>
  <c r="E14" i="27"/>
  <c r="O13" i="27"/>
  <c r="E13" i="27"/>
  <c r="O12" i="27"/>
  <c r="E12" i="27"/>
  <c r="O11" i="27"/>
  <c r="E11" i="27"/>
  <c r="O10" i="27"/>
  <c r="E10" i="27"/>
  <c r="O9" i="27"/>
  <c r="E9" i="27"/>
  <c r="O8" i="27"/>
  <c r="E8" i="27"/>
  <c r="O7" i="27"/>
  <c r="E7" i="27"/>
  <c r="A7" i="27"/>
  <c r="B7" i="27" s="1"/>
  <c r="E22" i="26"/>
  <c r="O21" i="26"/>
  <c r="E21" i="26"/>
  <c r="O20" i="26"/>
  <c r="E20" i="26"/>
  <c r="O19" i="26"/>
  <c r="E19" i="26"/>
  <c r="O18" i="26"/>
  <c r="E18" i="26"/>
  <c r="O17" i="26"/>
  <c r="E17" i="26"/>
  <c r="O16" i="26"/>
  <c r="E16" i="26"/>
  <c r="O15" i="26"/>
  <c r="E15" i="26"/>
  <c r="O14" i="26"/>
  <c r="E14" i="26"/>
  <c r="O13" i="26"/>
  <c r="E13" i="26"/>
  <c r="O12" i="26"/>
  <c r="E12" i="26"/>
  <c r="O11" i="26"/>
  <c r="E11" i="26"/>
  <c r="O10" i="26"/>
  <c r="E10" i="26"/>
  <c r="O9" i="26"/>
  <c r="E9" i="26"/>
  <c r="O8" i="26"/>
  <c r="E8" i="26"/>
  <c r="O7" i="26"/>
  <c r="E7" i="26"/>
  <c r="A7" i="26"/>
  <c r="B7" i="26" s="1"/>
  <c r="E22" i="25"/>
  <c r="O21" i="25"/>
  <c r="E21" i="25"/>
  <c r="O20" i="25"/>
  <c r="E20" i="25"/>
  <c r="O19" i="25"/>
  <c r="E19" i="25"/>
  <c r="O18" i="25"/>
  <c r="E18" i="25"/>
  <c r="O17" i="25"/>
  <c r="E17" i="25"/>
  <c r="O16" i="25"/>
  <c r="E16" i="25"/>
  <c r="O15" i="25"/>
  <c r="E15" i="25"/>
  <c r="O14" i="25"/>
  <c r="E14" i="25"/>
  <c r="O13" i="25"/>
  <c r="E13" i="25"/>
  <c r="O12" i="25"/>
  <c r="E12" i="25"/>
  <c r="O11" i="25"/>
  <c r="E11" i="25"/>
  <c r="O10" i="25"/>
  <c r="E10" i="25"/>
  <c r="O9" i="25"/>
  <c r="E9" i="25"/>
  <c r="O8" i="25"/>
  <c r="E8" i="25"/>
  <c r="O7" i="25"/>
  <c r="E7" i="25"/>
  <c r="A7" i="25"/>
  <c r="B7" i="25" s="1"/>
  <c r="E22" i="24"/>
  <c r="P21" i="24"/>
  <c r="O21" i="24"/>
  <c r="E21" i="24"/>
  <c r="O20" i="24"/>
  <c r="E20" i="24"/>
  <c r="O19" i="24"/>
  <c r="E19" i="24"/>
  <c r="O18" i="24"/>
  <c r="E18" i="24"/>
  <c r="O17" i="24"/>
  <c r="E17" i="24"/>
  <c r="O16" i="24"/>
  <c r="E16" i="24"/>
  <c r="O15" i="24"/>
  <c r="E15" i="24"/>
  <c r="O14" i="24"/>
  <c r="E14" i="24"/>
  <c r="O13" i="24"/>
  <c r="E13" i="24"/>
  <c r="O12" i="24"/>
  <c r="E12" i="24"/>
  <c r="O11" i="24"/>
  <c r="E11" i="24"/>
  <c r="O10" i="24"/>
  <c r="E10" i="24"/>
  <c r="O9" i="24"/>
  <c r="E9" i="24"/>
  <c r="O8" i="24"/>
  <c r="E8" i="24"/>
  <c r="O7" i="24"/>
  <c r="E7" i="24"/>
  <c r="A7" i="24"/>
  <c r="B7" i="24" s="1"/>
  <c r="E22" i="23"/>
  <c r="O21" i="23"/>
  <c r="E21" i="23"/>
  <c r="O20" i="23"/>
  <c r="E20" i="23"/>
  <c r="O19" i="23"/>
  <c r="E19" i="23"/>
  <c r="O18" i="23"/>
  <c r="E18" i="23"/>
  <c r="O17" i="23"/>
  <c r="E17" i="23"/>
  <c r="O16" i="23"/>
  <c r="E16" i="23"/>
  <c r="O15" i="23"/>
  <c r="E15" i="23"/>
  <c r="O14" i="23"/>
  <c r="E14" i="23"/>
  <c r="O13" i="23"/>
  <c r="E13" i="23"/>
  <c r="O12" i="23"/>
  <c r="E12" i="23"/>
  <c r="O11" i="23"/>
  <c r="E11" i="23"/>
  <c r="O10" i="23"/>
  <c r="E10" i="23"/>
  <c r="O9" i="23"/>
  <c r="E9" i="23"/>
  <c r="O8" i="23"/>
  <c r="E8" i="23"/>
  <c r="O7" i="23"/>
  <c r="E7" i="23"/>
  <c r="A7" i="23"/>
  <c r="B7" i="23" s="1"/>
  <c r="E22" i="22"/>
  <c r="P21" i="22"/>
  <c r="O21" i="22"/>
  <c r="E21" i="22"/>
  <c r="O20" i="22"/>
  <c r="E20" i="22"/>
  <c r="O19" i="22"/>
  <c r="E19" i="22"/>
  <c r="O18" i="22"/>
  <c r="E18" i="22"/>
  <c r="O17" i="22"/>
  <c r="E17" i="22"/>
  <c r="O16" i="22"/>
  <c r="E16" i="22"/>
  <c r="O15" i="22"/>
  <c r="E15" i="22"/>
  <c r="O14" i="22"/>
  <c r="E14" i="22"/>
  <c r="O13" i="22"/>
  <c r="E13" i="22"/>
  <c r="O12" i="22"/>
  <c r="E12" i="22"/>
  <c r="O11" i="22"/>
  <c r="E11" i="22"/>
  <c r="O10" i="22"/>
  <c r="E10" i="22"/>
  <c r="O9" i="22"/>
  <c r="E9" i="22"/>
  <c r="O8" i="22"/>
  <c r="E8" i="22"/>
  <c r="O7" i="22"/>
  <c r="E7" i="22"/>
  <c r="O22" i="22" s="1"/>
  <c r="A7" i="22"/>
  <c r="B7" i="22" s="1"/>
  <c r="E22" i="21"/>
  <c r="P21" i="21"/>
  <c r="O21" i="21"/>
  <c r="E21" i="21"/>
  <c r="O20" i="21"/>
  <c r="E20" i="21"/>
  <c r="O19" i="21"/>
  <c r="E19" i="21"/>
  <c r="O18" i="21"/>
  <c r="E18" i="21"/>
  <c r="O17" i="21"/>
  <c r="E17" i="21"/>
  <c r="O16" i="21"/>
  <c r="E16" i="21"/>
  <c r="O15" i="21"/>
  <c r="E15" i="21"/>
  <c r="O14" i="21"/>
  <c r="E14" i="21"/>
  <c r="O13" i="21"/>
  <c r="E13" i="21"/>
  <c r="O12" i="21"/>
  <c r="E12" i="21"/>
  <c r="O11" i="21"/>
  <c r="E11" i="21"/>
  <c r="O10" i="21"/>
  <c r="E10" i="21"/>
  <c r="O9" i="21"/>
  <c r="E9" i="21"/>
  <c r="O8" i="21"/>
  <c r="E8" i="21"/>
  <c r="O7" i="21"/>
  <c r="E7" i="21"/>
  <c r="A7" i="21"/>
  <c r="A8" i="21" s="1"/>
  <c r="P21" i="4"/>
  <c r="O22" i="31" l="1"/>
  <c r="O22" i="30"/>
  <c r="O22" i="29"/>
  <c r="O22" i="27"/>
  <c r="O22" i="26"/>
  <c r="O22" i="25"/>
  <c r="O22" i="24"/>
  <c r="O22" i="23"/>
  <c r="O22" i="21"/>
  <c r="B7" i="21"/>
  <c r="A8" i="31"/>
  <c r="A8" i="30"/>
  <c r="A8" i="29"/>
  <c r="A8" i="28"/>
  <c r="A8" i="27"/>
  <c r="A8" i="26"/>
  <c r="A8" i="25"/>
  <c r="A8" i="24"/>
  <c r="A8" i="23"/>
  <c r="A8" i="22"/>
  <c r="A9" i="21"/>
  <c r="B8" i="21"/>
  <c r="P21" i="1"/>
  <c r="A7" i="4"/>
  <c r="B7" i="4" s="1"/>
  <c r="E22" i="19"/>
  <c r="M21" i="19"/>
  <c r="E21" i="19"/>
  <c r="M20" i="19"/>
  <c r="E20" i="19"/>
  <c r="M19" i="19"/>
  <c r="E19" i="19"/>
  <c r="M18" i="19"/>
  <c r="E18" i="19"/>
  <c r="M17" i="19"/>
  <c r="E17" i="19"/>
  <c r="M16" i="19"/>
  <c r="E16" i="19"/>
  <c r="M15" i="19"/>
  <c r="E15" i="19"/>
  <c r="M14" i="19"/>
  <c r="E14" i="19"/>
  <c r="M13" i="19"/>
  <c r="E13" i="19"/>
  <c r="M12" i="19"/>
  <c r="E12" i="19"/>
  <c r="M11" i="19"/>
  <c r="E11" i="19"/>
  <c r="M10" i="19"/>
  <c r="E10" i="19"/>
  <c r="M9" i="19"/>
  <c r="E9" i="19"/>
  <c r="M8" i="19"/>
  <c r="E8" i="19"/>
  <c r="M7" i="19"/>
  <c r="E7" i="19"/>
  <c r="M22" i="19" s="1"/>
  <c r="A7" i="19"/>
  <c r="A8" i="19" s="1"/>
  <c r="E7" i="4"/>
  <c r="I2" i="2"/>
  <c r="J2" i="2" s="1"/>
  <c r="E20" i="4"/>
  <c r="E22" i="4"/>
  <c r="O21" i="4"/>
  <c r="E21" i="4"/>
  <c r="O20" i="4"/>
  <c r="O19" i="4"/>
  <c r="E19" i="4"/>
  <c r="O18" i="4"/>
  <c r="E18" i="4"/>
  <c r="O17" i="4"/>
  <c r="E17" i="4"/>
  <c r="O16" i="4"/>
  <c r="E16" i="4"/>
  <c r="O15" i="4"/>
  <c r="E15" i="4"/>
  <c r="O14" i="4"/>
  <c r="E14" i="4"/>
  <c r="O13" i="4"/>
  <c r="E13" i="4"/>
  <c r="O12" i="4"/>
  <c r="E12" i="4"/>
  <c r="O11" i="4"/>
  <c r="E11" i="4"/>
  <c r="O10" i="4"/>
  <c r="E10" i="4"/>
  <c r="O9" i="4"/>
  <c r="E9" i="4"/>
  <c r="O8" i="4"/>
  <c r="E8" i="4"/>
  <c r="O7" i="4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8" i="31" l="1"/>
  <c r="A9" i="31"/>
  <c r="B8" i="30"/>
  <c r="A9" i="30"/>
  <c r="B8" i="29"/>
  <c r="A9" i="29"/>
  <c r="B8" i="28"/>
  <c r="A9" i="28"/>
  <c r="B8" i="27"/>
  <c r="A9" i="27"/>
  <c r="B8" i="26"/>
  <c r="A9" i="26"/>
  <c r="B8" i="25"/>
  <c r="A9" i="25"/>
  <c r="B8" i="24"/>
  <c r="A9" i="24"/>
  <c r="B8" i="23"/>
  <c r="A9" i="23"/>
  <c r="B8" i="22"/>
  <c r="A9" i="22"/>
  <c r="A10" i="21"/>
  <c r="B9" i="21"/>
  <c r="O22" i="4"/>
  <c r="I3" i="2"/>
  <c r="I4" i="2" s="1"/>
  <c r="J4" i="2" s="1"/>
  <c r="A9" i="19"/>
  <c r="B8" i="19"/>
  <c r="B7" i="19"/>
  <c r="J3" i="2"/>
  <c r="O22" i="1"/>
  <c r="A8" i="4"/>
  <c r="I5" i="2" l="1"/>
  <c r="B9" i="31"/>
  <c r="A10" i="31"/>
  <c r="B9" i="30"/>
  <c r="A10" i="30"/>
  <c r="B9" i="29"/>
  <c r="A10" i="29"/>
  <c r="B9" i="28"/>
  <c r="A10" i="28"/>
  <c r="B9" i="27"/>
  <c r="A10" i="27"/>
  <c r="B9" i="26"/>
  <c r="A10" i="26"/>
  <c r="B9" i="25"/>
  <c r="A10" i="25"/>
  <c r="B9" i="24"/>
  <c r="A10" i="24"/>
  <c r="B9" i="23"/>
  <c r="A10" i="23"/>
  <c r="B9" i="22"/>
  <c r="A10" i="22"/>
  <c r="A11" i="21"/>
  <c r="B10" i="21"/>
  <c r="A10" i="19"/>
  <c r="B9" i="19"/>
  <c r="B8" i="4"/>
  <c r="A9" i="4"/>
  <c r="I6" i="2" l="1"/>
  <c r="I7" i="2" s="1"/>
  <c r="J5" i="2"/>
  <c r="B10" i="31"/>
  <c r="A11" i="31"/>
  <c r="B10" i="30"/>
  <c r="A11" i="30"/>
  <c r="B10" i="29"/>
  <c r="A11" i="29"/>
  <c r="B10" i="28"/>
  <c r="A11" i="28"/>
  <c r="B10" i="27"/>
  <c r="A11" i="27"/>
  <c r="B10" i="26"/>
  <c r="A11" i="26"/>
  <c r="B10" i="25"/>
  <c r="A11" i="25"/>
  <c r="B10" i="24"/>
  <c r="A11" i="24"/>
  <c r="B10" i="23"/>
  <c r="A11" i="23"/>
  <c r="B10" i="22"/>
  <c r="A11" i="22"/>
  <c r="A12" i="21"/>
  <c r="B11" i="21"/>
  <c r="A11" i="19"/>
  <c r="B10" i="19"/>
  <c r="J6" i="2"/>
  <c r="B9" i="4"/>
  <c r="A10" i="4"/>
  <c r="B11" i="31" l="1"/>
  <c r="A12" i="31"/>
  <c r="B11" i="30"/>
  <c r="A12" i="30"/>
  <c r="B11" i="29"/>
  <c r="A12" i="29"/>
  <c r="B11" i="28"/>
  <c r="A12" i="28"/>
  <c r="B11" i="27"/>
  <c r="A12" i="27"/>
  <c r="B11" i="26"/>
  <c r="A12" i="26"/>
  <c r="B11" i="25"/>
  <c r="A12" i="25"/>
  <c r="B11" i="24"/>
  <c r="A12" i="24"/>
  <c r="B11" i="23"/>
  <c r="A12" i="23"/>
  <c r="B11" i="22"/>
  <c r="A12" i="22"/>
  <c r="A13" i="21"/>
  <c r="B12" i="21"/>
  <c r="A12" i="19"/>
  <c r="B11" i="19"/>
  <c r="I8" i="2"/>
  <c r="J7" i="2"/>
  <c r="B10" i="4"/>
  <c r="A11" i="4"/>
  <c r="B12" i="31" l="1"/>
  <c r="A13" i="31"/>
  <c r="B12" i="30"/>
  <c r="A13" i="30"/>
  <c r="B12" i="29"/>
  <c r="A13" i="29"/>
  <c r="B12" i="28"/>
  <c r="A13" i="28"/>
  <c r="B12" i="27"/>
  <c r="A13" i="27"/>
  <c r="B12" i="26"/>
  <c r="A13" i="26"/>
  <c r="B12" i="25"/>
  <c r="A13" i="25"/>
  <c r="B12" i="24"/>
  <c r="A13" i="24"/>
  <c r="B12" i="23"/>
  <c r="A13" i="23"/>
  <c r="B12" i="22"/>
  <c r="A13" i="22"/>
  <c r="A14" i="21"/>
  <c r="B13" i="21"/>
  <c r="A13" i="19"/>
  <c r="B12" i="19"/>
  <c r="I9" i="2"/>
  <c r="J8" i="2"/>
  <c r="B11" i="4"/>
  <c r="A12" i="4"/>
  <c r="B13" i="31" l="1"/>
  <c r="A14" i="31"/>
  <c r="B13" i="30"/>
  <c r="A14" i="30"/>
  <c r="B13" i="29"/>
  <c r="A14" i="29"/>
  <c r="B13" i="28"/>
  <c r="A14" i="28"/>
  <c r="B13" i="27"/>
  <c r="A14" i="27"/>
  <c r="B13" i="26"/>
  <c r="A14" i="26"/>
  <c r="B13" i="25"/>
  <c r="A14" i="25"/>
  <c r="B13" i="24"/>
  <c r="A14" i="24"/>
  <c r="B13" i="23"/>
  <c r="A14" i="23"/>
  <c r="B13" i="22"/>
  <c r="A14" i="22"/>
  <c r="A15" i="21"/>
  <c r="B14" i="21"/>
  <c r="A14" i="19"/>
  <c r="B13" i="19"/>
  <c r="I10" i="2"/>
  <c r="J9" i="2"/>
  <c r="B12" i="4"/>
  <c r="A13" i="4"/>
  <c r="B14" i="31" l="1"/>
  <c r="A15" i="31"/>
  <c r="B14" i="30"/>
  <c r="A15" i="30"/>
  <c r="B14" i="29"/>
  <c r="A15" i="29"/>
  <c r="B14" i="28"/>
  <c r="A15" i="28"/>
  <c r="B14" i="27"/>
  <c r="A15" i="27"/>
  <c r="B14" i="26"/>
  <c r="A15" i="26"/>
  <c r="B14" i="25"/>
  <c r="A15" i="25"/>
  <c r="B14" i="24"/>
  <c r="A15" i="24"/>
  <c r="B14" i="23"/>
  <c r="A15" i="23"/>
  <c r="B14" i="22"/>
  <c r="A15" i="22"/>
  <c r="A16" i="21"/>
  <c r="B15" i="21"/>
  <c r="A15" i="19"/>
  <c r="B14" i="19"/>
  <c r="J10" i="2"/>
  <c r="I11" i="2"/>
  <c r="B13" i="4"/>
  <c r="A14" i="4"/>
  <c r="B15" i="31" l="1"/>
  <c r="A16" i="31"/>
  <c r="B15" i="30"/>
  <c r="A16" i="30"/>
  <c r="B15" i="29"/>
  <c r="A16" i="29"/>
  <c r="B15" i="28"/>
  <c r="A16" i="28"/>
  <c r="B15" i="27"/>
  <c r="A16" i="27"/>
  <c r="B15" i="26"/>
  <c r="A16" i="26"/>
  <c r="B15" i="25"/>
  <c r="A16" i="25"/>
  <c r="B15" i="24"/>
  <c r="A16" i="24"/>
  <c r="B15" i="23"/>
  <c r="A16" i="23"/>
  <c r="B15" i="22"/>
  <c r="A16" i="22"/>
  <c r="A17" i="21"/>
  <c r="B16" i="21"/>
  <c r="A16" i="19"/>
  <c r="B15" i="19"/>
  <c r="I12" i="2"/>
  <c r="J11" i="2"/>
  <c r="B14" i="4"/>
  <c r="A15" i="4"/>
  <c r="A16" i="4" s="1"/>
  <c r="B16" i="31" l="1"/>
  <c r="A17" i="31"/>
  <c r="B16" i="30"/>
  <c r="A17" i="30"/>
  <c r="B16" i="29"/>
  <c r="A17" i="29"/>
  <c r="B16" i="28"/>
  <c r="A17" i="28"/>
  <c r="B16" i="27"/>
  <c r="A17" i="27"/>
  <c r="B16" i="26"/>
  <c r="A17" i="26"/>
  <c r="B16" i="25"/>
  <c r="A17" i="25"/>
  <c r="B16" i="24"/>
  <c r="A17" i="24"/>
  <c r="B16" i="23"/>
  <c r="A17" i="23"/>
  <c r="B16" i="22"/>
  <c r="A17" i="22"/>
  <c r="A18" i="21"/>
  <c r="B17" i="21"/>
  <c r="A17" i="19"/>
  <c r="B16" i="19"/>
  <c r="J12" i="2"/>
  <c r="I13" i="2"/>
  <c r="B15" i="4"/>
  <c r="B17" i="31" l="1"/>
  <c r="A18" i="31"/>
  <c r="B17" i="30"/>
  <c r="A18" i="30"/>
  <c r="B17" i="29"/>
  <c r="A18" i="29"/>
  <c r="B17" i="28"/>
  <c r="A18" i="28"/>
  <c r="B17" i="27"/>
  <c r="A18" i="27"/>
  <c r="B17" i="26"/>
  <c r="A18" i="26"/>
  <c r="B17" i="25"/>
  <c r="A18" i="25"/>
  <c r="B17" i="24"/>
  <c r="A18" i="24"/>
  <c r="B17" i="23"/>
  <c r="A18" i="23"/>
  <c r="B17" i="22"/>
  <c r="A18" i="22"/>
  <c r="A19" i="21"/>
  <c r="B18" i="21"/>
  <c r="A18" i="19"/>
  <c r="B17" i="19"/>
  <c r="I14" i="2"/>
  <c r="J13" i="2"/>
  <c r="B16" i="4"/>
  <c r="A17" i="4"/>
  <c r="B18" i="31" l="1"/>
  <c r="A19" i="31"/>
  <c r="B18" i="30"/>
  <c r="A19" i="30"/>
  <c r="B18" i="29"/>
  <c r="A19" i="29"/>
  <c r="B18" i="28"/>
  <c r="A19" i="28"/>
  <c r="B18" i="27"/>
  <c r="A19" i="27"/>
  <c r="B18" i="26"/>
  <c r="A19" i="26"/>
  <c r="B18" i="25"/>
  <c r="A19" i="25"/>
  <c r="B18" i="24"/>
  <c r="A19" i="24"/>
  <c r="B18" i="23"/>
  <c r="A19" i="23"/>
  <c r="B18" i="22"/>
  <c r="A19" i="22"/>
  <c r="A20" i="21"/>
  <c r="B19" i="21"/>
  <c r="A19" i="19"/>
  <c r="B18" i="19"/>
  <c r="J14" i="2"/>
  <c r="I15" i="2"/>
  <c r="B17" i="4"/>
  <c r="A18" i="4"/>
  <c r="B19" i="31" l="1"/>
  <c r="A20" i="31"/>
  <c r="B19" i="30"/>
  <c r="A20" i="30"/>
  <c r="B19" i="29"/>
  <c r="A20" i="29"/>
  <c r="B19" i="28"/>
  <c r="A20" i="28"/>
  <c r="B19" i="27"/>
  <c r="A20" i="27"/>
  <c r="B19" i="26"/>
  <c r="A20" i="26"/>
  <c r="B19" i="25"/>
  <c r="A20" i="25"/>
  <c r="B19" i="24"/>
  <c r="A20" i="24"/>
  <c r="B19" i="23"/>
  <c r="A20" i="23"/>
  <c r="B19" i="22"/>
  <c r="A20" i="22"/>
  <c r="A21" i="21"/>
  <c r="B20" i="21"/>
  <c r="A20" i="19"/>
  <c r="B19" i="19"/>
  <c r="I16" i="2"/>
  <c r="J15" i="2"/>
  <c r="B18" i="4"/>
  <c r="A19" i="4"/>
  <c r="B20" i="31" l="1"/>
  <c r="A21" i="31"/>
  <c r="B20" i="30"/>
  <c r="A21" i="30"/>
  <c r="B20" i="29"/>
  <c r="A21" i="29"/>
  <c r="B20" i="28"/>
  <c r="A21" i="28"/>
  <c r="B20" i="27"/>
  <c r="A21" i="27"/>
  <c r="B20" i="26"/>
  <c r="A21" i="26"/>
  <c r="B20" i="25"/>
  <c r="A21" i="25"/>
  <c r="B20" i="24"/>
  <c r="A21" i="24"/>
  <c r="B20" i="23"/>
  <c r="A21" i="23"/>
  <c r="B20" i="22"/>
  <c r="A21" i="22"/>
  <c r="A22" i="21"/>
  <c r="B21" i="21"/>
  <c r="A21" i="19"/>
  <c r="B20" i="19"/>
  <c r="K1" i="2"/>
  <c r="J16" i="2"/>
  <c r="B19" i="4"/>
  <c r="A20" i="4"/>
  <c r="A22" i="31" l="1"/>
  <c r="B21" i="31"/>
  <c r="A22" i="30"/>
  <c r="B21" i="30"/>
  <c r="A22" i="29"/>
  <c r="B21" i="29"/>
  <c r="A22" i="28"/>
  <c r="B21" i="28"/>
  <c r="A22" i="27"/>
  <c r="B21" i="27"/>
  <c r="A22" i="26"/>
  <c r="B21" i="26"/>
  <c r="A22" i="25"/>
  <c r="B21" i="25"/>
  <c r="A22" i="24"/>
  <c r="B21" i="24"/>
  <c r="A22" i="23"/>
  <c r="B21" i="23"/>
  <c r="A22" i="22"/>
  <c r="B21" i="22"/>
  <c r="B22" i="21"/>
  <c r="K7" i="21"/>
  <c r="A22" i="19"/>
  <c r="B21" i="19"/>
  <c r="L1" i="2"/>
  <c r="K2" i="2"/>
  <c r="B20" i="4"/>
  <c r="A21" i="4"/>
  <c r="K7" i="31" l="1"/>
  <c r="B22" i="31"/>
  <c r="K7" i="30"/>
  <c r="B22" i="30"/>
  <c r="K7" i="29"/>
  <c r="B22" i="29"/>
  <c r="K7" i="28"/>
  <c r="B22" i="28"/>
  <c r="K7" i="27"/>
  <c r="B22" i="27"/>
  <c r="K7" i="26"/>
  <c r="B22" i="26"/>
  <c r="K7" i="25"/>
  <c r="B22" i="25"/>
  <c r="K7" i="24"/>
  <c r="B22" i="24"/>
  <c r="K7" i="23"/>
  <c r="B22" i="23"/>
  <c r="K7" i="22"/>
  <c r="B22" i="22"/>
  <c r="L7" i="21"/>
  <c r="K8" i="21"/>
  <c r="B22" i="19"/>
  <c r="I7" i="19"/>
  <c r="K3" i="2"/>
  <c r="L2" i="2"/>
  <c r="B21" i="4"/>
  <c r="A22" i="4"/>
  <c r="K8" i="31" l="1"/>
  <c r="L7" i="31"/>
  <c r="K8" i="30"/>
  <c r="L7" i="30"/>
  <c r="K8" i="29"/>
  <c r="L7" i="29"/>
  <c r="K8" i="28"/>
  <c r="L7" i="28"/>
  <c r="K8" i="27"/>
  <c r="L7" i="27"/>
  <c r="K8" i="26"/>
  <c r="L7" i="26"/>
  <c r="K8" i="25"/>
  <c r="L7" i="25"/>
  <c r="K8" i="24"/>
  <c r="L7" i="24"/>
  <c r="K8" i="23"/>
  <c r="L7" i="23"/>
  <c r="K8" i="22"/>
  <c r="L7" i="22"/>
  <c r="L8" i="21"/>
  <c r="K9" i="21"/>
  <c r="J7" i="19"/>
  <c r="I8" i="19"/>
  <c r="K4" i="2"/>
  <c r="L3" i="2"/>
  <c r="B22" i="4"/>
  <c r="K7" i="4"/>
  <c r="K9" i="31" l="1"/>
  <c r="L8" i="31"/>
  <c r="K9" i="30"/>
  <c r="L8" i="30"/>
  <c r="K9" i="29"/>
  <c r="L8" i="29"/>
  <c r="K9" i="28"/>
  <c r="L8" i="28"/>
  <c r="K9" i="27"/>
  <c r="L8" i="27"/>
  <c r="K9" i="26"/>
  <c r="L8" i="26"/>
  <c r="K9" i="25"/>
  <c r="L8" i="25"/>
  <c r="K9" i="24"/>
  <c r="L8" i="24"/>
  <c r="K9" i="23"/>
  <c r="L8" i="23"/>
  <c r="K9" i="22"/>
  <c r="L8" i="22"/>
  <c r="L9" i="21"/>
  <c r="K10" i="21"/>
  <c r="J8" i="19"/>
  <c r="I9" i="19"/>
  <c r="L4" i="2"/>
  <c r="K5" i="2"/>
  <c r="L7" i="4"/>
  <c r="K8" i="4"/>
  <c r="K10" i="31" l="1"/>
  <c r="L9" i="31"/>
  <c r="K10" i="30"/>
  <c r="L9" i="30"/>
  <c r="K10" i="29"/>
  <c r="L9" i="29"/>
  <c r="K10" i="28"/>
  <c r="L9" i="28"/>
  <c r="K10" i="27"/>
  <c r="L9" i="27"/>
  <c r="K10" i="26"/>
  <c r="L9" i="26"/>
  <c r="K10" i="25"/>
  <c r="L9" i="25"/>
  <c r="K10" i="24"/>
  <c r="L9" i="24"/>
  <c r="K10" i="23"/>
  <c r="L9" i="23"/>
  <c r="K10" i="22"/>
  <c r="L9" i="22"/>
  <c r="L10" i="21"/>
  <c r="K11" i="21"/>
  <c r="J9" i="19"/>
  <c r="I10" i="19"/>
  <c r="L5" i="2"/>
  <c r="K6" i="2"/>
  <c r="L8" i="4"/>
  <c r="K9" i="4"/>
  <c r="K11" i="31" l="1"/>
  <c r="L10" i="31"/>
  <c r="K11" i="30"/>
  <c r="L10" i="30"/>
  <c r="K11" i="29"/>
  <c r="L10" i="29"/>
  <c r="K11" i="28"/>
  <c r="L10" i="28"/>
  <c r="K11" i="27"/>
  <c r="L10" i="27"/>
  <c r="K11" i="26"/>
  <c r="L10" i="26"/>
  <c r="K11" i="25"/>
  <c r="L10" i="25"/>
  <c r="K11" i="24"/>
  <c r="L10" i="24"/>
  <c r="K11" i="23"/>
  <c r="L10" i="23"/>
  <c r="K11" i="22"/>
  <c r="L10" i="22"/>
  <c r="L11" i="21"/>
  <c r="K12" i="21"/>
  <c r="J10" i="19"/>
  <c r="I11" i="19"/>
  <c r="L6" i="2"/>
  <c r="K7" i="2"/>
  <c r="L9" i="4"/>
  <c r="K10" i="4"/>
  <c r="K12" i="31" l="1"/>
  <c r="L11" i="31"/>
  <c r="K12" i="30"/>
  <c r="L11" i="30"/>
  <c r="K12" i="29"/>
  <c r="L11" i="29"/>
  <c r="K12" i="28"/>
  <c r="L11" i="28"/>
  <c r="K12" i="27"/>
  <c r="L11" i="27"/>
  <c r="K12" i="26"/>
  <c r="L11" i="26"/>
  <c r="K12" i="25"/>
  <c r="L11" i="25"/>
  <c r="K12" i="24"/>
  <c r="L11" i="24"/>
  <c r="K12" i="23"/>
  <c r="L11" i="23"/>
  <c r="K12" i="22"/>
  <c r="L11" i="22"/>
  <c r="L12" i="21"/>
  <c r="K13" i="21"/>
  <c r="J11" i="19"/>
  <c r="I12" i="19"/>
  <c r="K8" i="2"/>
  <c r="L7" i="2"/>
  <c r="L10" i="4"/>
  <c r="K11" i="4"/>
  <c r="K13" i="31" l="1"/>
  <c r="L12" i="31"/>
  <c r="K13" i="30"/>
  <c r="L12" i="30"/>
  <c r="K13" i="29"/>
  <c r="L12" i="29"/>
  <c r="K13" i="28"/>
  <c r="L12" i="28"/>
  <c r="K13" i="27"/>
  <c r="L12" i="27"/>
  <c r="K13" i="26"/>
  <c r="L12" i="26"/>
  <c r="K13" i="25"/>
  <c r="L12" i="25"/>
  <c r="K13" i="24"/>
  <c r="L12" i="24"/>
  <c r="K13" i="23"/>
  <c r="L12" i="23"/>
  <c r="K13" i="22"/>
  <c r="L12" i="22"/>
  <c r="L13" i="21"/>
  <c r="K14" i="21"/>
  <c r="J12" i="19"/>
  <c r="I13" i="19"/>
  <c r="L8" i="2"/>
  <c r="K9" i="2"/>
  <c r="L11" i="4"/>
  <c r="K12" i="4"/>
  <c r="K14" i="31" l="1"/>
  <c r="L13" i="31"/>
  <c r="K14" i="30"/>
  <c r="L13" i="30"/>
  <c r="K14" i="29"/>
  <c r="L13" i="29"/>
  <c r="K14" i="28"/>
  <c r="L13" i="28"/>
  <c r="K14" i="27"/>
  <c r="L13" i="27"/>
  <c r="K14" i="26"/>
  <c r="L13" i="26"/>
  <c r="K14" i="25"/>
  <c r="L13" i="25"/>
  <c r="K14" i="24"/>
  <c r="L13" i="24"/>
  <c r="K14" i="23"/>
  <c r="L13" i="23"/>
  <c r="K14" i="22"/>
  <c r="L13" i="22"/>
  <c r="L14" i="21"/>
  <c r="K15" i="21"/>
  <c r="J13" i="19"/>
  <c r="I14" i="19"/>
  <c r="K10" i="2"/>
  <c r="L9" i="2"/>
  <c r="L12" i="4"/>
  <c r="K13" i="4"/>
  <c r="K15" i="31" l="1"/>
  <c r="L14" i="31"/>
  <c r="K15" i="30"/>
  <c r="L14" i="30"/>
  <c r="K15" i="29"/>
  <c r="L14" i="29"/>
  <c r="K15" i="28"/>
  <c r="L14" i="28"/>
  <c r="K15" i="27"/>
  <c r="L14" i="27"/>
  <c r="K15" i="26"/>
  <c r="L14" i="26"/>
  <c r="K15" i="25"/>
  <c r="L14" i="25"/>
  <c r="K15" i="24"/>
  <c r="L14" i="24"/>
  <c r="K15" i="23"/>
  <c r="L14" i="23"/>
  <c r="K15" i="22"/>
  <c r="L14" i="22"/>
  <c r="L15" i="21"/>
  <c r="K16" i="21"/>
  <c r="J14" i="19"/>
  <c r="I15" i="19"/>
  <c r="L10" i="2"/>
  <c r="K11" i="2"/>
  <c r="L13" i="4"/>
  <c r="K14" i="4"/>
  <c r="K16" i="31" l="1"/>
  <c r="L15" i="31"/>
  <c r="K16" i="30"/>
  <c r="L15" i="30"/>
  <c r="K16" i="29"/>
  <c r="L15" i="29"/>
  <c r="K16" i="28"/>
  <c r="L15" i="28"/>
  <c r="K16" i="27"/>
  <c r="L15" i="27"/>
  <c r="K16" i="26"/>
  <c r="L15" i="26"/>
  <c r="K16" i="25"/>
  <c r="L15" i="25"/>
  <c r="K16" i="24"/>
  <c r="L15" i="24"/>
  <c r="K16" i="23"/>
  <c r="L15" i="23"/>
  <c r="K16" i="22"/>
  <c r="L15" i="22"/>
  <c r="L16" i="21"/>
  <c r="K17" i="21"/>
  <c r="J15" i="19"/>
  <c r="I16" i="19"/>
  <c r="K12" i="2"/>
  <c r="L11" i="2"/>
  <c r="L14" i="4"/>
  <c r="K15" i="4"/>
  <c r="K17" i="31" l="1"/>
  <c r="L16" i="31"/>
  <c r="K17" i="30"/>
  <c r="L16" i="30"/>
  <c r="K17" i="29"/>
  <c r="L16" i="29"/>
  <c r="K17" i="28"/>
  <c r="L16" i="28"/>
  <c r="K17" i="27"/>
  <c r="L16" i="27"/>
  <c r="K17" i="26"/>
  <c r="L16" i="26"/>
  <c r="K17" i="25"/>
  <c r="L16" i="25"/>
  <c r="K17" i="24"/>
  <c r="L16" i="24"/>
  <c r="K17" i="23"/>
  <c r="L16" i="23"/>
  <c r="K17" i="22"/>
  <c r="L16" i="22"/>
  <c r="L17" i="21"/>
  <c r="K18" i="21"/>
  <c r="J16" i="19"/>
  <c r="I17" i="19"/>
  <c r="L12" i="2"/>
  <c r="K13" i="2"/>
  <c r="L13" i="2" s="1"/>
  <c r="L15" i="4"/>
  <c r="K16" i="4"/>
  <c r="K18" i="31" l="1"/>
  <c r="L17" i="31"/>
  <c r="K18" i="30"/>
  <c r="L17" i="30"/>
  <c r="K18" i="29"/>
  <c r="L17" i="29"/>
  <c r="K18" i="28"/>
  <c r="L17" i="28"/>
  <c r="K18" i="27"/>
  <c r="L17" i="27"/>
  <c r="K18" i="26"/>
  <c r="L17" i="26"/>
  <c r="K18" i="25"/>
  <c r="L17" i="25"/>
  <c r="K18" i="24"/>
  <c r="L17" i="24"/>
  <c r="K18" i="23"/>
  <c r="L17" i="23"/>
  <c r="K18" i="22"/>
  <c r="L17" i="22"/>
  <c r="L18" i="21"/>
  <c r="K19" i="21"/>
  <c r="J17" i="19"/>
  <c r="I18" i="19"/>
  <c r="K14" i="2"/>
  <c r="L16" i="4"/>
  <c r="K17" i="4"/>
  <c r="K19" i="31" l="1"/>
  <c r="L18" i="31"/>
  <c r="L18" i="30"/>
  <c r="K19" i="29"/>
  <c r="L18" i="29"/>
  <c r="K19" i="28"/>
  <c r="L18" i="28"/>
  <c r="K19" i="27"/>
  <c r="L18" i="27"/>
  <c r="K19" i="26"/>
  <c r="L18" i="26"/>
  <c r="K19" i="25"/>
  <c r="L18" i="25"/>
  <c r="K19" i="24"/>
  <c r="L18" i="24"/>
  <c r="K19" i="23"/>
  <c r="L18" i="23"/>
  <c r="K19" i="22"/>
  <c r="L18" i="22"/>
  <c r="L19" i="21"/>
  <c r="K20" i="21"/>
  <c r="J18" i="19"/>
  <c r="I19" i="19"/>
  <c r="K15" i="2"/>
  <c r="L14" i="2"/>
  <c r="C2" i="2" s="1"/>
  <c r="L17" i="4"/>
  <c r="K18" i="4"/>
  <c r="L20" i="21" l="1"/>
  <c r="K21" i="21"/>
  <c r="L21" i="21" s="1"/>
  <c r="M25" i="19"/>
  <c r="O25" i="4"/>
  <c r="O25" i="1"/>
  <c r="K20" i="31"/>
  <c r="L19" i="31"/>
  <c r="K20" i="29"/>
  <c r="L19" i="29"/>
  <c r="K20" i="28"/>
  <c r="L19" i="28"/>
  <c r="K20" i="27"/>
  <c r="L20" i="27" s="1"/>
  <c r="L19" i="27"/>
  <c r="K20" i="26"/>
  <c r="L19" i="26"/>
  <c r="K20" i="25"/>
  <c r="L20" i="25" s="1"/>
  <c r="L19" i="25"/>
  <c r="K20" i="24"/>
  <c r="L19" i="24"/>
  <c r="K20" i="23"/>
  <c r="L19" i="23"/>
  <c r="K20" i="22"/>
  <c r="L20" i="22" s="1"/>
  <c r="L19" i="22"/>
  <c r="J19" i="19"/>
  <c r="I20" i="19"/>
  <c r="J20" i="19" s="1"/>
  <c r="L15" i="2"/>
  <c r="K16" i="2"/>
  <c r="L18" i="4"/>
  <c r="K19" i="4"/>
  <c r="L20" i="29" l="1"/>
  <c r="L20" i="31"/>
  <c r="K21" i="31"/>
  <c r="L21" i="31" s="1"/>
  <c r="L20" i="23"/>
  <c r="K21" i="23"/>
  <c r="L21" i="23" s="1"/>
  <c r="L20" i="24"/>
  <c r="K21" i="24"/>
  <c r="L21" i="24" s="1"/>
  <c r="L20" i="26"/>
  <c r="K21" i="26"/>
  <c r="L21" i="26" s="1"/>
  <c r="L20" i="28"/>
  <c r="K21" i="28"/>
  <c r="L21" i="28" s="1"/>
  <c r="L16" i="2"/>
  <c r="M1" i="2"/>
  <c r="N1" i="2" s="1"/>
  <c r="L19" i="4"/>
  <c r="K20" i="4"/>
  <c r="L20" i="4" s="1"/>
  <c r="M2" i="2" l="1"/>
  <c r="M3" i="2" l="1"/>
  <c r="N2" i="2"/>
  <c r="N3" i="2" l="1"/>
  <c r="M4" i="2"/>
  <c r="N4" i="2" l="1"/>
  <c r="M5" i="2"/>
  <c r="N5" i="2" l="1"/>
  <c r="M6" i="2"/>
  <c r="N6" i="2" l="1"/>
  <c r="M7" i="2"/>
  <c r="N7" i="2" l="1"/>
  <c r="M8" i="2"/>
  <c r="N8" i="2" l="1"/>
  <c r="M9" i="2"/>
  <c r="N9" i="2" l="1"/>
  <c r="M10" i="2"/>
  <c r="N10" i="2" l="1"/>
  <c r="M11" i="2"/>
  <c r="M12" i="2" l="1"/>
  <c r="N11" i="2"/>
  <c r="M13" i="2" l="1"/>
  <c r="N12" i="2"/>
  <c r="M14" i="2" l="1"/>
  <c r="N13" i="2"/>
  <c r="N14" i="2" l="1"/>
  <c r="M15" i="2"/>
  <c r="M16" i="2" l="1"/>
  <c r="N15" i="2"/>
  <c r="N16" i="2" l="1"/>
  <c r="O1" i="2"/>
  <c r="P1" i="2" l="1"/>
  <c r="O2" i="2"/>
  <c r="P2" i="2" l="1"/>
  <c r="O3" i="2"/>
  <c r="P3" i="2" l="1"/>
  <c r="O4" i="2"/>
  <c r="O5" i="2" l="1"/>
  <c r="P4" i="2"/>
  <c r="O6" i="2" l="1"/>
  <c r="P5" i="2"/>
  <c r="P6" i="2" l="1"/>
  <c r="O7" i="2"/>
  <c r="P7" i="2" l="1"/>
  <c r="O8" i="2"/>
  <c r="P8" i="2" l="1"/>
  <c r="O9" i="2"/>
  <c r="O10" i="2" l="1"/>
  <c r="P9" i="2"/>
  <c r="P10" i="2" l="1"/>
  <c r="O11" i="2"/>
  <c r="P11" i="2" l="1"/>
  <c r="O12" i="2"/>
  <c r="P12" i="2" l="1"/>
  <c r="O13" i="2"/>
  <c r="O14" i="2" l="1"/>
  <c r="P13" i="2"/>
  <c r="P14" i="2" l="1"/>
  <c r="O15" i="2"/>
  <c r="P15" i="2" l="1"/>
  <c r="C3" i="2" s="1"/>
  <c r="O25" i="21" s="1"/>
  <c r="O16" i="2"/>
  <c r="P16" i="2" l="1"/>
  <c r="Q1" i="2"/>
  <c r="R1" i="2" l="1"/>
  <c r="Q2" i="2"/>
  <c r="R2" i="2" l="1"/>
  <c r="Q3" i="2"/>
  <c r="Q4" i="2" l="1"/>
  <c r="R3" i="2"/>
  <c r="R4" i="2" l="1"/>
  <c r="Q5" i="2"/>
  <c r="R5" i="2" s="1"/>
  <c r="Q6" i="2" l="1"/>
  <c r="R6" i="2" l="1"/>
  <c r="Q7" i="2"/>
  <c r="R7" i="2" l="1"/>
  <c r="Q8" i="2"/>
  <c r="Q9" i="2" l="1"/>
  <c r="R8" i="2"/>
  <c r="R9" i="2" l="1"/>
  <c r="Q10" i="2"/>
  <c r="R10" i="2" l="1"/>
  <c r="Q11" i="2"/>
  <c r="Q12" i="2" l="1"/>
  <c r="R11" i="2"/>
  <c r="R12" i="2" l="1"/>
  <c r="Q13" i="2"/>
  <c r="R13" i="2" l="1"/>
  <c r="Q14" i="2"/>
  <c r="R14" i="2" l="1"/>
  <c r="Q15" i="2"/>
  <c r="R15" i="2" l="1"/>
  <c r="Q16" i="2"/>
  <c r="S1" i="2" l="1"/>
  <c r="R16" i="2"/>
  <c r="S2" i="2" l="1"/>
  <c r="T1" i="2"/>
  <c r="S3" i="2" l="1"/>
  <c r="T2" i="2"/>
  <c r="S4" i="2" l="1"/>
  <c r="T3" i="2"/>
  <c r="S5" i="2" l="1"/>
  <c r="T4" i="2"/>
  <c r="T5" i="2" l="1"/>
  <c r="S6" i="2"/>
  <c r="S7" i="2" l="1"/>
  <c r="T6" i="2"/>
  <c r="S8" i="2" l="1"/>
  <c r="T7" i="2"/>
  <c r="T8" i="2" l="1"/>
  <c r="S9" i="2"/>
  <c r="S10" i="2" l="1"/>
  <c r="T9" i="2"/>
  <c r="T10" i="2" l="1"/>
  <c r="S11" i="2"/>
  <c r="S12" i="2" l="1"/>
  <c r="T11" i="2"/>
  <c r="T12" i="2" l="1"/>
  <c r="S13" i="2"/>
  <c r="T13" i="2" l="1"/>
  <c r="S14" i="2"/>
  <c r="T14" i="2" l="1"/>
  <c r="C4" i="2" s="1"/>
  <c r="O25" i="22" s="1"/>
  <c r="S15" i="2"/>
  <c r="T15" i="2" l="1"/>
  <c r="S16" i="2"/>
  <c r="T16" i="2" l="1"/>
  <c r="U1" i="2"/>
  <c r="V1" i="2" l="1"/>
  <c r="U2" i="2"/>
  <c r="V2" i="2" l="1"/>
  <c r="U3" i="2"/>
  <c r="V3" i="2" l="1"/>
  <c r="U4" i="2"/>
  <c r="U5" i="2" l="1"/>
  <c r="V4" i="2"/>
  <c r="U6" i="2" l="1"/>
  <c r="V5" i="2"/>
  <c r="U7" i="2" l="1"/>
  <c r="V6" i="2"/>
  <c r="U8" i="2" l="1"/>
  <c r="V7" i="2"/>
  <c r="U9" i="2" l="1"/>
  <c r="V8" i="2"/>
  <c r="V9" i="2" l="1"/>
  <c r="U10" i="2"/>
  <c r="U11" i="2" l="1"/>
  <c r="V10" i="2"/>
  <c r="V11" i="2" l="1"/>
  <c r="U12" i="2"/>
  <c r="V12" i="2" l="1"/>
  <c r="U13" i="2"/>
  <c r="V13" i="2" l="1"/>
  <c r="U14" i="2"/>
  <c r="V14" i="2" l="1"/>
  <c r="U15" i="2"/>
  <c r="U16" i="2" l="1"/>
  <c r="V15" i="2"/>
  <c r="V16" i="2" l="1"/>
  <c r="W1" i="2"/>
  <c r="X1" i="2" l="1"/>
  <c r="W2" i="2"/>
  <c r="X2" i="2" l="1"/>
  <c r="W3" i="2"/>
  <c r="X3" i="2" l="1"/>
  <c r="W4" i="2"/>
  <c r="X4" i="2" l="1"/>
  <c r="W5" i="2"/>
  <c r="X5" i="2" l="1"/>
  <c r="W6" i="2"/>
  <c r="X6" i="2" l="1"/>
  <c r="W7" i="2"/>
  <c r="X7" i="2" l="1"/>
  <c r="W8" i="2"/>
  <c r="X8" i="2" l="1"/>
  <c r="W9" i="2"/>
  <c r="X9" i="2" l="1"/>
  <c r="W10" i="2"/>
  <c r="X10" i="2" l="1"/>
  <c r="W11" i="2"/>
  <c r="X11" i="2" l="1"/>
  <c r="W12" i="2"/>
  <c r="X12" i="2" l="1"/>
  <c r="W13" i="2"/>
  <c r="X13" i="2" l="1"/>
  <c r="W14" i="2"/>
  <c r="X14" i="2" l="1"/>
  <c r="W15" i="2"/>
  <c r="X15" i="2" l="1"/>
  <c r="C5" i="2" s="1"/>
  <c r="O25" i="23" s="1"/>
  <c r="W16" i="2"/>
  <c r="X16" i="2" l="1"/>
  <c r="Y1" i="2"/>
  <c r="Z1" i="2" l="1"/>
  <c r="Y2" i="2"/>
  <c r="Y3" i="2" l="1"/>
  <c r="Z2" i="2"/>
  <c r="Y4" i="2" l="1"/>
  <c r="Z3" i="2"/>
  <c r="Y5" i="2" l="1"/>
  <c r="Z4" i="2"/>
  <c r="Y6" i="2" l="1"/>
  <c r="Z5" i="2"/>
  <c r="Y7" i="2" l="1"/>
  <c r="Z6" i="2"/>
  <c r="Z7" i="2" l="1"/>
  <c r="Y8" i="2"/>
  <c r="Z8" i="2" l="1"/>
  <c r="Y9" i="2"/>
  <c r="Z9" i="2" l="1"/>
  <c r="Y10" i="2"/>
  <c r="Z10" i="2" l="1"/>
  <c r="Y11" i="2"/>
  <c r="Z11" i="2" l="1"/>
  <c r="Y12" i="2"/>
  <c r="Z12" i="2" l="1"/>
  <c r="Y13" i="2"/>
  <c r="Z13" i="2" l="1"/>
  <c r="Y14" i="2"/>
  <c r="Z14" i="2" l="1"/>
  <c r="Y15" i="2"/>
  <c r="Z15" i="2" l="1"/>
  <c r="Y16" i="2"/>
  <c r="AA1" i="2" l="1"/>
  <c r="Z16" i="2"/>
  <c r="AB1" i="2" l="1"/>
  <c r="AA2" i="2"/>
  <c r="AB2" i="2" l="1"/>
  <c r="AA3" i="2"/>
  <c r="AB3" i="2" l="1"/>
  <c r="AA4" i="2"/>
  <c r="AB4" i="2" l="1"/>
  <c r="AA5" i="2"/>
  <c r="AB5" i="2" l="1"/>
  <c r="AA6" i="2"/>
  <c r="AB6" i="2" l="1"/>
  <c r="AA7" i="2"/>
  <c r="AB7" i="2" l="1"/>
  <c r="AA8" i="2"/>
  <c r="AB8" i="2" l="1"/>
  <c r="AA9" i="2"/>
  <c r="AB9" i="2" l="1"/>
  <c r="AA10" i="2"/>
  <c r="AB10" i="2" l="1"/>
  <c r="AA11" i="2"/>
  <c r="AB11" i="2" l="1"/>
  <c r="AA12" i="2"/>
  <c r="AB12" i="2" l="1"/>
  <c r="AA13" i="2"/>
  <c r="AB13" i="2" l="1"/>
  <c r="AA14" i="2"/>
  <c r="AB14" i="2" l="1"/>
  <c r="AA15" i="2"/>
  <c r="AB15" i="2" l="1"/>
  <c r="C6" i="2" s="1"/>
  <c r="O25" i="24" s="1"/>
  <c r="AA16" i="2"/>
  <c r="AC1" i="2" s="1"/>
  <c r="AB16" i="2" l="1"/>
  <c r="AD1" i="2" l="1"/>
  <c r="AC2" i="2"/>
  <c r="AC3" i="2" l="1"/>
  <c r="AD2" i="2"/>
  <c r="AC4" i="2" l="1"/>
  <c r="AD3" i="2"/>
  <c r="AC5" i="2" l="1"/>
  <c r="AD4" i="2"/>
  <c r="AC6" i="2" l="1"/>
  <c r="AD5" i="2"/>
  <c r="AC7" i="2" l="1"/>
  <c r="AD6" i="2"/>
  <c r="AD7" i="2" l="1"/>
  <c r="AC8" i="2"/>
  <c r="AD8" i="2" l="1"/>
  <c r="AC9" i="2"/>
  <c r="AD9" i="2" l="1"/>
  <c r="AC10" i="2"/>
  <c r="AD10" i="2" l="1"/>
  <c r="AC11" i="2"/>
  <c r="AD11" i="2" l="1"/>
  <c r="AC12" i="2"/>
  <c r="AD12" i="2" l="1"/>
  <c r="AC13" i="2"/>
  <c r="AD13" i="2" l="1"/>
  <c r="AC14" i="2"/>
  <c r="AD14" i="2" l="1"/>
  <c r="AC15" i="2"/>
  <c r="AD15" i="2" l="1"/>
  <c r="AC16" i="2"/>
  <c r="AD16" i="2" l="1"/>
  <c r="AE1" i="2"/>
  <c r="AF1" i="2" l="1"/>
  <c r="AE2" i="2"/>
  <c r="AF2" i="2" l="1"/>
  <c r="AE3" i="2"/>
  <c r="AF3" i="2" l="1"/>
  <c r="AE4" i="2"/>
  <c r="AF4" i="2" l="1"/>
  <c r="AE5" i="2"/>
  <c r="AE6" i="2" l="1"/>
  <c r="AF5" i="2"/>
  <c r="AF6" i="2" l="1"/>
  <c r="AE7" i="2"/>
  <c r="AF7" i="2" l="1"/>
  <c r="AE8" i="2"/>
  <c r="AE9" i="2" l="1"/>
  <c r="AF8" i="2"/>
  <c r="AE10" i="2" l="1"/>
  <c r="AF9" i="2"/>
  <c r="AF10" i="2" l="1"/>
  <c r="AE11" i="2"/>
  <c r="AF11" i="2" l="1"/>
  <c r="AE12" i="2"/>
  <c r="AF12" i="2" l="1"/>
  <c r="AE13" i="2"/>
  <c r="AF13" i="2" l="1"/>
  <c r="AE14" i="2"/>
  <c r="AF14" i="2" l="1"/>
  <c r="C7" i="2" s="1"/>
  <c r="O25" i="25" s="1"/>
  <c r="AE15" i="2"/>
  <c r="AF15" i="2" l="1"/>
  <c r="AE16" i="2"/>
  <c r="AF16" i="2" l="1"/>
  <c r="AG1" i="2"/>
  <c r="AH1" i="2" l="1"/>
  <c r="AG2" i="2"/>
  <c r="AG3" i="2" l="1"/>
  <c r="AH2" i="2"/>
  <c r="AH3" i="2" l="1"/>
  <c r="AG4" i="2"/>
  <c r="AG5" i="2" l="1"/>
  <c r="AH4" i="2"/>
  <c r="AG6" i="2" l="1"/>
  <c r="AH5" i="2"/>
  <c r="AH6" i="2" l="1"/>
  <c r="AG7" i="2"/>
  <c r="AG8" i="2" l="1"/>
  <c r="AH7" i="2"/>
  <c r="AG9" i="2" l="1"/>
  <c r="AH8" i="2"/>
  <c r="AH9" i="2" l="1"/>
  <c r="AG10" i="2"/>
  <c r="AH10" i="2" l="1"/>
  <c r="AG11" i="2"/>
  <c r="AH11" i="2" l="1"/>
  <c r="AG12" i="2"/>
  <c r="AH12" i="2" l="1"/>
  <c r="AG13" i="2"/>
  <c r="AH13" i="2" l="1"/>
  <c r="AG14" i="2"/>
  <c r="AH14" i="2" l="1"/>
  <c r="AG15" i="2"/>
  <c r="AH15" i="2" l="1"/>
  <c r="AG16" i="2"/>
  <c r="AH16" i="2" l="1"/>
  <c r="AI1" i="2"/>
  <c r="AJ1" i="2" l="1"/>
  <c r="AI2" i="2"/>
  <c r="AJ2" i="2" l="1"/>
  <c r="AI3" i="2"/>
  <c r="AJ3" i="2" l="1"/>
  <c r="AI4" i="2"/>
  <c r="AJ4" i="2" l="1"/>
  <c r="AI5" i="2"/>
  <c r="AJ5" i="2" l="1"/>
  <c r="AI6" i="2"/>
  <c r="AJ6" i="2" l="1"/>
  <c r="AI7" i="2"/>
  <c r="AJ7" i="2" l="1"/>
  <c r="AI8" i="2"/>
  <c r="AJ8" i="2" l="1"/>
  <c r="AI9" i="2"/>
  <c r="AJ9" i="2" l="1"/>
  <c r="AI10" i="2"/>
  <c r="AJ10" i="2" l="1"/>
  <c r="AI11" i="2"/>
  <c r="AJ11" i="2" l="1"/>
  <c r="AI12" i="2"/>
  <c r="AJ12" i="2" l="1"/>
  <c r="AI13" i="2"/>
  <c r="AJ13" i="2" l="1"/>
  <c r="AI14" i="2"/>
  <c r="AJ14" i="2" l="1"/>
  <c r="AI15" i="2"/>
  <c r="AJ15" i="2" l="1"/>
  <c r="C8" i="2" s="1"/>
  <c r="O25" i="26" s="1"/>
  <c r="AI16" i="2"/>
  <c r="AJ16" i="2" l="1"/>
  <c r="AK1" i="2"/>
  <c r="AL1" i="2" l="1"/>
  <c r="AK2" i="2"/>
  <c r="AL2" i="2" l="1"/>
  <c r="AK3" i="2"/>
  <c r="AL3" i="2" l="1"/>
  <c r="AK4" i="2"/>
  <c r="AK5" i="2" l="1"/>
  <c r="AL4" i="2"/>
  <c r="AL5" i="2" l="1"/>
  <c r="AK6" i="2"/>
  <c r="AK7" i="2" l="1"/>
  <c r="AL6" i="2"/>
  <c r="AK8" i="2" l="1"/>
  <c r="AL7" i="2"/>
  <c r="AL8" i="2" l="1"/>
  <c r="AK9" i="2"/>
  <c r="AK10" i="2" l="1"/>
  <c r="AL9" i="2"/>
  <c r="AL10" i="2" l="1"/>
  <c r="AK11" i="2"/>
  <c r="AK12" i="2" l="1"/>
  <c r="AL11" i="2"/>
  <c r="AL12" i="2" l="1"/>
  <c r="AK13" i="2"/>
  <c r="AK14" i="2" l="1"/>
  <c r="AL13" i="2"/>
  <c r="AL14" i="2" l="1"/>
  <c r="AK15" i="2"/>
  <c r="AK16" i="2" l="1"/>
  <c r="AL15" i="2"/>
  <c r="AM1" i="2" l="1"/>
  <c r="AL16" i="2"/>
  <c r="AN1" i="2" l="1"/>
  <c r="AM2" i="2"/>
  <c r="AN2" i="2" l="1"/>
  <c r="AM3" i="2"/>
  <c r="AN3" i="2" l="1"/>
  <c r="AM4" i="2"/>
  <c r="AN4" i="2" l="1"/>
  <c r="AM5" i="2"/>
  <c r="AN5" i="2" l="1"/>
  <c r="AM6" i="2"/>
  <c r="AN6" i="2" l="1"/>
  <c r="AM7" i="2"/>
  <c r="AN7" i="2" l="1"/>
  <c r="AM8" i="2"/>
  <c r="AN8" i="2" l="1"/>
  <c r="AM9" i="2"/>
  <c r="AN9" i="2" l="1"/>
  <c r="AM10" i="2"/>
  <c r="AN10" i="2" l="1"/>
  <c r="AM11" i="2"/>
  <c r="AN11" i="2" l="1"/>
  <c r="AM12" i="2"/>
  <c r="AN12" i="2" l="1"/>
  <c r="AM13" i="2"/>
  <c r="AN13" i="2" l="1"/>
  <c r="AM14" i="2"/>
  <c r="AN14" i="2" l="1"/>
  <c r="C9" i="2" s="1"/>
  <c r="O25" i="27" s="1"/>
  <c r="AM15" i="2"/>
  <c r="AN15" i="2" l="1"/>
  <c r="AM16" i="2"/>
  <c r="AN16" i="2" l="1"/>
  <c r="AO1" i="2"/>
  <c r="AP1" i="2" l="1"/>
  <c r="AO2" i="2"/>
  <c r="AO3" i="2" l="1"/>
  <c r="AP2" i="2"/>
  <c r="AO4" i="2" l="1"/>
  <c r="AP3" i="2"/>
  <c r="AO5" i="2" l="1"/>
  <c r="AP4" i="2"/>
  <c r="AO6" i="2" l="1"/>
  <c r="AP5" i="2"/>
  <c r="AO7" i="2" l="1"/>
  <c r="AP6" i="2"/>
  <c r="AP7" i="2" l="1"/>
  <c r="AO8" i="2"/>
  <c r="AP8" i="2" l="1"/>
  <c r="AO9" i="2"/>
  <c r="AP9" i="2" l="1"/>
  <c r="AO10" i="2"/>
  <c r="AP10" i="2" l="1"/>
  <c r="AO11" i="2"/>
  <c r="AP11" i="2" l="1"/>
  <c r="AO12" i="2"/>
  <c r="AP12" i="2" l="1"/>
  <c r="AO13" i="2"/>
  <c r="AP13" i="2" l="1"/>
  <c r="AO14" i="2"/>
  <c r="AP14" i="2" l="1"/>
  <c r="AO15" i="2"/>
  <c r="AP15" i="2" l="1"/>
  <c r="AO16" i="2"/>
  <c r="AQ1" i="2" l="1"/>
  <c r="AP16" i="2"/>
  <c r="AR1" i="2" l="1"/>
  <c r="AQ2" i="2"/>
  <c r="AR2" i="2" l="1"/>
  <c r="AQ3" i="2"/>
  <c r="AR3" i="2" l="1"/>
  <c r="AQ4" i="2"/>
  <c r="AR4" i="2" l="1"/>
  <c r="AQ5" i="2"/>
  <c r="AR5" i="2" l="1"/>
  <c r="AQ6" i="2"/>
  <c r="AR6" i="2" l="1"/>
  <c r="AQ7" i="2"/>
  <c r="AR7" i="2" l="1"/>
  <c r="AQ8" i="2"/>
  <c r="AR8" i="2" l="1"/>
  <c r="AQ9" i="2"/>
  <c r="AR9" i="2" l="1"/>
  <c r="AQ10" i="2"/>
  <c r="AR10" i="2" l="1"/>
  <c r="AQ11" i="2"/>
  <c r="AR11" i="2" l="1"/>
  <c r="AQ12" i="2"/>
  <c r="AR12" i="2" l="1"/>
  <c r="AQ13" i="2"/>
  <c r="AR13" i="2" l="1"/>
  <c r="AQ14" i="2"/>
  <c r="AR14" i="2" l="1"/>
  <c r="AQ15" i="2"/>
  <c r="AR15" i="2" l="1"/>
  <c r="C10" i="2" s="1"/>
  <c r="O25" i="28" s="1"/>
  <c r="AQ16" i="2"/>
  <c r="AR16" i="2" l="1"/>
  <c r="AS1" i="2"/>
  <c r="AT1" i="2" l="1"/>
  <c r="AS2" i="2"/>
  <c r="AS3" i="2" l="1"/>
  <c r="AT2" i="2"/>
  <c r="AS4" i="2" l="1"/>
  <c r="AT3" i="2"/>
  <c r="AS5" i="2" l="1"/>
  <c r="AT4" i="2"/>
  <c r="AS6" i="2" l="1"/>
  <c r="AT5" i="2"/>
  <c r="AS7" i="2" l="1"/>
  <c r="AT6" i="2"/>
  <c r="AT7" i="2" l="1"/>
  <c r="AS8" i="2"/>
  <c r="AT8" i="2" l="1"/>
  <c r="AS9" i="2"/>
  <c r="AT9" i="2" l="1"/>
  <c r="AS10" i="2"/>
  <c r="AT10" i="2" l="1"/>
  <c r="AS11" i="2"/>
  <c r="AT11" i="2" l="1"/>
  <c r="AS12" i="2"/>
  <c r="AS13" i="2" l="1"/>
  <c r="AT12" i="2"/>
  <c r="AS14" i="2" l="1"/>
  <c r="AT13" i="2"/>
  <c r="AS15" i="2" l="1"/>
  <c r="AT14" i="2"/>
  <c r="AT15" i="2" l="1"/>
  <c r="AS16" i="2"/>
  <c r="AU1" i="2" l="1"/>
  <c r="AT16" i="2"/>
  <c r="AV1" i="2" l="1"/>
  <c r="AU2" i="2"/>
  <c r="AV2" i="2" l="1"/>
  <c r="AU3" i="2"/>
  <c r="AV3" i="2" l="1"/>
  <c r="AU4" i="2"/>
  <c r="AU5" i="2" l="1"/>
  <c r="AV4" i="2"/>
  <c r="AU6" i="2" l="1"/>
  <c r="AV5" i="2"/>
  <c r="AU7" i="2" l="1"/>
  <c r="AV6" i="2"/>
  <c r="AU8" i="2" l="1"/>
  <c r="AV7" i="2"/>
  <c r="AU9" i="2" l="1"/>
  <c r="AV8" i="2"/>
  <c r="AV9" i="2" l="1"/>
  <c r="AU10" i="2"/>
  <c r="AV10" i="2" l="1"/>
  <c r="AU11" i="2"/>
  <c r="AV11" i="2" l="1"/>
  <c r="AU12" i="2"/>
  <c r="AU13" i="2" l="1"/>
  <c r="AV12" i="2"/>
  <c r="AV13" i="2" l="1"/>
  <c r="AU14" i="2"/>
  <c r="AU15" i="2" l="1"/>
  <c r="AV14" i="2"/>
  <c r="AU16" i="2" l="1"/>
  <c r="AV15" i="2"/>
  <c r="C11" i="2" s="1"/>
  <c r="O25" i="29" s="1"/>
  <c r="AV16" i="2" l="1"/>
  <c r="AW1" i="2"/>
  <c r="AX1" i="2" l="1"/>
  <c r="AW2" i="2"/>
  <c r="AW3" i="2" l="1"/>
  <c r="AX2" i="2"/>
  <c r="AW4" i="2" l="1"/>
  <c r="AX3" i="2"/>
  <c r="AW5" i="2" l="1"/>
  <c r="AX4" i="2"/>
  <c r="AW6" i="2" l="1"/>
  <c r="AX5" i="2"/>
  <c r="AX6" i="2" l="1"/>
  <c r="AW7" i="2"/>
  <c r="AX7" i="2" l="1"/>
  <c r="AW8" i="2"/>
  <c r="AX8" i="2" l="1"/>
  <c r="AW9" i="2"/>
  <c r="AX9" i="2" l="1"/>
  <c r="AW10" i="2"/>
  <c r="AX10" i="2" l="1"/>
  <c r="AW11" i="2"/>
  <c r="AX11" i="2" l="1"/>
  <c r="AW12" i="2"/>
  <c r="AX12" i="2" l="1"/>
  <c r="AW13" i="2"/>
  <c r="AW14" i="2" l="1"/>
  <c r="AX13" i="2"/>
  <c r="AW15" i="2" l="1"/>
  <c r="AX14" i="2"/>
  <c r="AW16" i="2" l="1"/>
  <c r="AX15" i="2"/>
  <c r="AY1" i="2" l="1"/>
  <c r="AX16" i="2"/>
  <c r="AZ1" i="2" l="1"/>
  <c r="AY2" i="2"/>
  <c r="AZ2" i="2" l="1"/>
  <c r="AY3" i="2"/>
  <c r="AZ3" i="2" l="1"/>
  <c r="AY4" i="2"/>
  <c r="AY5" i="2" l="1"/>
  <c r="AZ4" i="2"/>
  <c r="AY6" i="2" l="1"/>
  <c r="AZ5" i="2"/>
  <c r="AZ6" i="2" l="1"/>
  <c r="AY7" i="2"/>
  <c r="AY8" i="2" l="1"/>
  <c r="AZ7" i="2"/>
  <c r="AY9" i="2" l="1"/>
  <c r="AZ8" i="2"/>
  <c r="AY10" i="2" l="1"/>
  <c r="AZ9" i="2"/>
  <c r="AZ10" i="2" l="1"/>
  <c r="AY11" i="2"/>
  <c r="AZ11" i="2" l="1"/>
  <c r="AY12" i="2"/>
  <c r="AZ12" i="2" l="1"/>
  <c r="C12" i="2" s="1"/>
  <c r="O25" i="30" s="1"/>
  <c r="AY13" i="2"/>
  <c r="AZ13" i="2" l="1"/>
  <c r="AY14" i="2"/>
  <c r="AY15" i="2" l="1"/>
  <c r="AZ14" i="2"/>
  <c r="AY16" i="2" l="1"/>
  <c r="AZ15" i="2"/>
  <c r="AZ16" i="2" l="1"/>
  <c r="BA1" i="2"/>
  <c r="BB1" i="2" l="1"/>
  <c r="BA2" i="2"/>
  <c r="BA3" i="2" l="1"/>
  <c r="BB2" i="2"/>
  <c r="BA4" i="2" l="1"/>
  <c r="BB3" i="2"/>
  <c r="BA5" i="2" l="1"/>
  <c r="BB4" i="2"/>
  <c r="BB5" i="2" l="1"/>
  <c r="BA6" i="2"/>
  <c r="BA7" i="2" l="1"/>
  <c r="BB6" i="2"/>
  <c r="BA8" i="2" l="1"/>
  <c r="BB7" i="2"/>
  <c r="BB8" i="2" l="1"/>
  <c r="BA9" i="2"/>
  <c r="BA10" i="2" l="1"/>
  <c r="BB9" i="2"/>
  <c r="BA11" i="2" l="1"/>
  <c r="BB10" i="2"/>
  <c r="BA12" i="2" l="1"/>
  <c r="BB11" i="2"/>
  <c r="BB12" i="2" l="1"/>
  <c r="BA13" i="2"/>
  <c r="BA14" i="2" l="1"/>
  <c r="BB13" i="2"/>
  <c r="BB14" i="2" l="1"/>
  <c r="BA15" i="2"/>
  <c r="BB15" i="2" l="1"/>
  <c r="BA16" i="2"/>
  <c r="BC1" i="2" l="1"/>
  <c r="BB16" i="2"/>
  <c r="BD1" i="2" l="1"/>
  <c r="BC2" i="2"/>
  <c r="BC3" i="2" l="1"/>
  <c r="BD2" i="2"/>
  <c r="BD3" i="2" l="1"/>
  <c r="BC4" i="2"/>
  <c r="BD4" i="2" l="1"/>
  <c r="BC5" i="2"/>
  <c r="BC6" i="2" l="1"/>
  <c r="BD5" i="2"/>
  <c r="BD6" i="2" l="1"/>
  <c r="BC7" i="2"/>
  <c r="BD7" i="2" l="1"/>
  <c r="BC8" i="2"/>
  <c r="BD8" i="2" l="1"/>
  <c r="BC9" i="2"/>
  <c r="BD9" i="2" l="1"/>
  <c r="BC10" i="2"/>
  <c r="BD10" i="2" l="1"/>
  <c r="BC11" i="2"/>
  <c r="BC12" i="2" l="1"/>
  <c r="BD11" i="2"/>
  <c r="BC13" i="2" l="1"/>
  <c r="BD12" i="2"/>
  <c r="BD13" i="2" l="1"/>
  <c r="BC14" i="2"/>
  <c r="BC15" i="2" l="1"/>
  <c r="BD14" i="2"/>
  <c r="BD15" i="2" l="1"/>
  <c r="C13" i="2" s="1"/>
  <c r="O25" i="31" s="1"/>
  <c r="BC16" i="2"/>
  <c r="BE1" i="2" s="1"/>
  <c r="BD16" i="2" l="1"/>
</calcChain>
</file>

<file path=xl/sharedStrings.xml><?xml version="1.0" encoding="utf-8"?>
<sst xmlns="http://schemas.openxmlformats.org/spreadsheetml/2006/main" count="668" uniqueCount="102">
  <si>
    <t>年（西暦）</t>
    <rPh sb="0" eb="1">
      <t>ネン</t>
    </rPh>
    <rPh sb="2" eb="4">
      <t>セイレキ</t>
    </rPh>
    <phoneticPr fontId="2"/>
  </si>
  <si>
    <t>所　属</t>
    <rPh sb="0" eb="1">
      <t>トコロ</t>
    </rPh>
    <rPh sb="2" eb="3">
      <t>ゾク</t>
    </rPh>
    <phoneticPr fontId="2"/>
  </si>
  <si>
    <t>月</t>
    <rPh sb="0" eb="1">
      <t>ツキ</t>
    </rPh>
    <phoneticPr fontId="2"/>
  </si>
  <si>
    <t>職　名</t>
    <rPh sb="0" eb="1">
      <t>ショク</t>
    </rPh>
    <rPh sb="2" eb="3">
      <t>メイ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</si>
  <si>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</si>
  <si>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</si>
  <si>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木</t>
  </si>
  <si>
    <t>金</t>
  </si>
  <si>
    <t>土</t>
  </si>
  <si>
    <t>日</t>
  </si>
  <si>
    <t>月</t>
  </si>
  <si>
    <t>火</t>
  </si>
  <si>
    <t>水</t>
  </si>
  <si>
    <t>月</t>
    <phoneticPr fontId="2"/>
  </si>
  <si>
    <t>出張</t>
    <rPh sb="0" eb="2">
      <t>シュッチョウ</t>
    </rPh>
    <phoneticPr fontId="2"/>
  </si>
  <si>
    <t>年休</t>
    <rPh sb="0" eb="2">
      <t>ネンキュウ</t>
    </rPh>
    <phoneticPr fontId="2"/>
  </si>
  <si>
    <t>14日出張の
振替</t>
    <rPh sb="2" eb="3">
      <t>ニチ</t>
    </rPh>
    <rPh sb="3" eb="5">
      <t>シュッチョウ</t>
    </rPh>
    <rPh sb="7" eb="9">
      <t>フリカエ</t>
    </rPh>
    <phoneticPr fontId="2"/>
  </si>
  <si>
    <t>研修</t>
    <rPh sb="0" eb="2">
      <t>ケンシュウ</t>
    </rPh>
    <phoneticPr fontId="2"/>
  </si>
  <si>
    <t>火</t>
    <phoneticPr fontId="2"/>
  </si>
  <si>
    <t>勤務日数</t>
    <rPh sb="0" eb="2">
      <t>キンム</t>
    </rPh>
    <rPh sb="2" eb="4">
      <t>ニッスウ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</si>
  <si>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</si>
  <si>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</si>
  <si>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</si>
  <si>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</si>
  <si>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</si>
  <si>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</si>
  <si>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</si>
  <si>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</si>
  <si>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</si>
  <si>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</si>
  <si>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</si>
  <si>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</si>
  <si>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所定時間</t>
    <rPh sb="0" eb="2">
      <t>ショテイ</t>
    </rPh>
    <rPh sb="2" eb="4">
      <t>ジカン</t>
    </rPh>
    <phoneticPr fontId="2"/>
  </si>
  <si>
    <t>時間外労働</t>
    <rPh sb="0" eb="3">
      <t>ジカンガイ</t>
    </rPh>
    <rPh sb="3" eb="5">
      <t>ロウドウ</t>
    </rPh>
    <phoneticPr fontId="2"/>
  </si>
  <si>
    <t>労働安全衛生法に基づく労働時間の状況の記録</t>
    <rPh sb="0" eb="2">
      <t>ロウドウ</t>
    </rPh>
    <rPh sb="2" eb="4">
      <t>アンゼン</t>
    </rPh>
    <rPh sb="4" eb="7">
      <t>エイセイホウ</t>
    </rPh>
    <rPh sb="8" eb="9">
      <t>モト</t>
    </rPh>
    <rPh sb="11" eb="13">
      <t>ロウドウ</t>
    </rPh>
    <rPh sb="13" eb="15">
      <t>ジカン</t>
    </rPh>
    <rPh sb="16" eb="18">
      <t>ジョウキョウ</t>
    </rPh>
    <rPh sb="19" eb="21">
      <t>キロク</t>
    </rPh>
    <phoneticPr fontId="2"/>
  </si>
  <si>
    <t>氏　名　</t>
    <rPh sb="0" eb="1">
      <t>シ</t>
    </rPh>
    <rPh sb="2" eb="3">
      <t>メイ</t>
    </rPh>
    <phoneticPr fontId="2"/>
  </si>
  <si>
    <r>
      <t>特記事項
　</t>
    </r>
    <r>
      <rPr>
        <sz val="8"/>
        <rFont val="ＭＳ Ｐ明朝"/>
        <family val="1"/>
        <charset val="128"/>
      </rPr>
      <t>(※4,5,6）</t>
    </r>
    <rPh sb="0" eb="2">
      <t>トッキ</t>
    </rPh>
    <rPh sb="2" eb="4">
      <t>ジコウ</t>
    </rPh>
    <phoneticPr fontId="2"/>
  </si>
  <si>
    <r>
      <t xml:space="preserve">産業医への報告 </t>
    </r>
    <r>
      <rPr>
        <sz val="10"/>
        <rFont val="ＭＳ Ｐ明朝"/>
        <family val="1"/>
        <charset val="128"/>
      </rPr>
      <t>（※7）</t>
    </r>
    <rPh sb="0" eb="3">
      <t>サンギョウイ</t>
    </rPh>
    <rPh sb="5" eb="7">
      <t>ホウコク</t>
    </rPh>
    <phoneticPr fontId="2"/>
  </si>
  <si>
    <r>
      <t xml:space="preserve">職務を遂行し得る時間の合計
</t>
    </r>
    <r>
      <rPr>
        <sz val="10"/>
        <rFont val="ＭＳ Ｐ明朝"/>
        <family val="1"/>
        <charset val="128"/>
      </rPr>
      <t xml:space="preserve"> （※2）</t>
    </r>
    <rPh sb="11" eb="13">
      <t>ゴウケイ</t>
    </rPh>
    <phoneticPr fontId="2"/>
  </si>
  <si>
    <t>勤務場所から出張先</t>
    <rPh sb="0" eb="2">
      <t>キンム</t>
    </rPh>
    <rPh sb="2" eb="4">
      <t>バショ</t>
    </rPh>
    <rPh sb="6" eb="8">
      <t>シュッチョウ</t>
    </rPh>
    <rPh sb="8" eb="9">
      <t>サキ</t>
    </rPh>
    <phoneticPr fontId="2"/>
  </si>
  <si>
    <r>
      <t xml:space="preserve">職務を遂行
し得る時間
</t>
    </r>
    <r>
      <rPr>
        <sz val="8"/>
        <rFont val="ＭＳ Ｐ明朝"/>
        <family val="1"/>
        <charset val="128"/>
      </rPr>
      <t>(※2,3）</t>
    </r>
    <rPh sb="0" eb="2">
      <t>ショクム</t>
    </rPh>
    <rPh sb="3" eb="5">
      <t>スイコウ</t>
    </rPh>
    <rPh sb="7" eb="8">
      <t>ウ</t>
    </rPh>
    <rPh sb="9" eb="11">
      <t>ジカン</t>
    </rPh>
    <phoneticPr fontId="2"/>
  </si>
  <si>
    <t>職務を遂行し得る時間の
始期及び終期　　　　　　　　　　　　　　　　　　　</t>
    <rPh sb="0" eb="2">
      <t>ショクム</t>
    </rPh>
    <rPh sb="3" eb="5">
      <t>スイコウ</t>
    </rPh>
    <rPh sb="6" eb="7">
      <t>エ</t>
    </rPh>
    <rPh sb="8" eb="10">
      <t>ジカン</t>
    </rPh>
    <rPh sb="12" eb="14">
      <t>シキ</t>
    </rPh>
    <rPh sb="14" eb="15">
      <t>オヨ</t>
    </rPh>
    <rPh sb="16" eb="18">
      <t>シュウキ</t>
    </rPh>
    <phoneticPr fontId="2"/>
  </si>
  <si>
    <r>
      <t>始期時刻</t>
    </r>
    <r>
      <rPr>
        <sz val="8"/>
        <rFont val="ＭＳ Ｐ明朝"/>
        <family val="1"/>
        <charset val="128"/>
      </rPr>
      <t>(※1）　</t>
    </r>
    <rPh sb="0" eb="2">
      <t>シキ</t>
    </rPh>
    <rPh sb="2" eb="3">
      <t>ジ</t>
    </rPh>
    <rPh sb="3" eb="4">
      <t>コク</t>
    </rPh>
    <phoneticPr fontId="2"/>
  </si>
  <si>
    <r>
      <t>終期時刻</t>
    </r>
    <r>
      <rPr>
        <sz val="8"/>
        <rFont val="ＭＳ Ｐ明朝"/>
        <family val="1"/>
        <charset val="128"/>
      </rPr>
      <t>(※1）</t>
    </r>
    <rPh sb="0" eb="2">
      <t>シュウキ</t>
    </rPh>
    <rPh sb="2" eb="3">
      <t>ジ</t>
    </rPh>
    <rPh sb="3" eb="4">
      <t>コク</t>
    </rPh>
    <phoneticPr fontId="2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</si>
  <si>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</si>
  <si>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</si>
  <si>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</si>
  <si>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</si>
  <si>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</si>
  <si>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</si>
  <si>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</si>
  <si>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</si>
  <si>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</si>
  <si>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</si>
  <si>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</si>
  <si>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</si>
  <si>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</si>
  <si>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</si>
  <si>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</si>
  <si>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祝日・休日</t>
    <rPh sb="0" eb="2">
      <t>シュクジツ</t>
    </rPh>
    <rPh sb="3" eb="5">
      <t>キュウジツ</t>
    </rPh>
    <phoneticPr fontId="2"/>
  </si>
  <si>
    <t>※1</t>
    <phoneticPr fontId="2"/>
  </si>
  <si>
    <t>※2</t>
    <phoneticPr fontId="2"/>
  </si>
  <si>
    <t>※3</t>
    <phoneticPr fontId="2"/>
  </si>
  <si>
    <t>※4</t>
    <phoneticPr fontId="2"/>
  </si>
  <si>
    <t>※5</t>
    <phoneticPr fontId="2"/>
  </si>
  <si>
    <t>※6</t>
    <phoneticPr fontId="2"/>
  </si>
  <si>
    <t>※7</t>
    <phoneticPr fontId="2"/>
  </si>
  <si>
    <t>１日の最初に勤務場所に入室したときの時刻を「始期時刻」欄に、勤務場所に戻る事を前提としないで退室したときの時刻を「終期時刻」欄に記入願います。</t>
    <rPh sb="6" eb="8">
      <t>キンム</t>
    </rPh>
    <rPh sb="8" eb="10">
      <t>バショ</t>
    </rPh>
    <rPh sb="11" eb="13">
      <t>ニュウシツ</t>
    </rPh>
    <rPh sb="18" eb="20">
      <t>ジコク</t>
    </rPh>
    <rPh sb="22" eb="24">
      <t>シキ</t>
    </rPh>
    <rPh sb="24" eb="26">
      <t>ジコク</t>
    </rPh>
    <rPh sb="27" eb="28">
      <t>ラン</t>
    </rPh>
    <rPh sb="30" eb="32">
      <t>キンム</t>
    </rPh>
    <rPh sb="32" eb="34">
      <t>バショ</t>
    </rPh>
    <rPh sb="46" eb="48">
      <t>タイシツ</t>
    </rPh>
    <rPh sb="57" eb="59">
      <t>シュウキ</t>
    </rPh>
    <rPh sb="59" eb="61">
      <t>ジコク</t>
    </rPh>
    <rPh sb="62" eb="63">
      <t>ラン</t>
    </rPh>
    <rPh sb="66" eb="67">
      <t>ネガ</t>
    </rPh>
    <phoneticPr fontId="2"/>
  </si>
  <si>
    <r>
      <t>職務を遂行し得る時間には、各自の裁量により取得した休憩時間・休息時間等を含んでいます。</t>
    </r>
    <r>
      <rPr>
        <strike/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　　　</t>
    </r>
    <rPh sb="0" eb="2">
      <t>ショクム</t>
    </rPh>
    <rPh sb="3" eb="5">
      <t>スイコウ</t>
    </rPh>
    <rPh sb="6" eb="7">
      <t>エ</t>
    </rPh>
    <rPh sb="8" eb="10">
      <t>ジカン</t>
    </rPh>
    <rPh sb="13" eb="15">
      <t>カクジ</t>
    </rPh>
    <rPh sb="16" eb="18">
      <t>サイリョウ</t>
    </rPh>
    <rPh sb="21" eb="23">
      <t>シュトク</t>
    </rPh>
    <rPh sb="25" eb="27">
      <t>キュウケイ</t>
    </rPh>
    <rPh sb="27" eb="29">
      <t>ジカン</t>
    </rPh>
    <rPh sb="30" eb="32">
      <t>キュウソク</t>
    </rPh>
    <rPh sb="32" eb="34">
      <t>ジカン</t>
    </rPh>
    <rPh sb="34" eb="35">
      <t>トウ</t>
    </rPh>
    <rPh sb="36" eb="37">
      <t>フク</t>
    </rPh>
    <phoneticPr fontId="2"/>
  </si>
  <si>
    <t>振替、有給休暇等の場合は、「特記事項」欄にその旨記入願います。</t>
    <rPh sb="0" eb="2">
      <t>フリカエ</t>
    </rPh>
    <rPh sb="3" eb="5">
      <t>ユウキュウ</t>
    </rPh>
    <rPh sb="5" eb="7">
      <t>キュウカ</t>
    </rPh>
    <rPh sb="7" eb="8">
      <t>トウ</t>
    </rPh>
    <rPh sb="9" eb="11">
      <t>バアイ</t>
    </rPh>
    <rPh sb="14" eb="16">
      <t>トッキ</t>
    </rPh>
    <rPh sb="16" eb="18">
      <t>ジコウ</t>
    </rPh>
    <rPh sb="19" eb="20">
      <t>ラン</t>
    </rPh>
    <rPh sb="23" eb="24">
      <t>ムネ</t>
    </rPh>
    <rPh sb="24" eb="26">
      <t>キニュウ</t>
    </rPh>
    <rPh sb="26" eb="27">
      <t>ネガ</t>
    </rPh>
    <phoneticPr fontId="2"/>
  </si>
  <si>
    <t>始期時刻から終期時刻までの時間が、「職務を遂行し得る時間」欄に自動計算されます。また、職務を遂行し得る時間の1箇月の合計が、「職務を遂行し得る時間の合計」欄に自動計算されます。</t>
    <rPh sb="0" eb="2">
      <t>シキ</t>
    </rPh>
    <rPh sb="2" eb="4">
      <t>ジコク</t>
    </rPh>
    <rPh sb="6" eb="8">
      <t>シュウキ</t>
    </rPh>
    <rPh sb="8" eb="10">
      <t>ジコク</t>
    </rPh>
    <rPh sb="13" eb="15">
      <t>ジカン</t>
    </rPh>
    <rPh sb="18" eb="20">
      <t>ショクム</t>
    </rPh>
    <rPh sb="21" eb="23">
      <t>スイコウ</t>
    </rPh>
    <rPh sb="24" eb="25">
      <t>エ</t>
    </rPh>
    <rPh sb="26" eb="28">
      <t>ジカン</t>
    </rPh>
    <rPh sb="29" eb="30">
      <t>ラン</t>
    </rPh>
    <rPh sb="31" eb="33">
      <t>ジドウ</t>
    </rPh>
    <rPh sb="33" eb="35">
      <t>ケイサン</t>
    </rPh>
    <rPh sb="43" eb="45">
      <t>ショクム</t>
    </rPh>
    <rPh sb="46" eb="48">
      <t>スイコウ</t>
    </rPh>
    <rPh sb="49" eb="50">
      <t>ウ</t>
    </rPh>
    <rPh sb="51" eb="53">
      <t>ジカン</t>
    </rPh>
    <rPh sb="55" eb="57">
      <t>カゲツ</t>
    </rPh>
    <rPh sb="58" eb="60">
      <t>ゴウケイ</t>
    </rPh>
    <rPh sb="77" eb="78">
      <t>ラン</t>
    </rPh>
    <rPh sb="79" eb="81">
      <t>ジドウ</t>
    </rPh>
    <rPh sb="81" eb="83">
      <t>ケイサン</t>
    </rPh>
    <phoneticPr fontId="2"/>
  </si>
  <si>
    <t>「産業医への報告」欄は、自動判別になっています。「職務を遂行し得る時間の合計」欄の時間数が、産業医に報告する必要がある時間数を超えると、自動的に「要」となります。</t>
    <rPh sb="1" eb="4">
      <t>サンギョウイ</t>
    </rPh>
    <rPh sb="6" eb="8">
      <t>ホウコク</t>
    </rPh>
    <rPh sb="9" eb="10">
      <t>ラン</t>
    </rPh>
    <rPh sb="12" eb="14">
      <t>ジドウ</t>
    </rPh>
    <rPh sb="14" eb="16">
      <t>ハンベツ</t>
    </rPh>
    <rPh sb="25" eb="27">
      <t>ショクム</t>
    </rPh>
    <rPh sb="28" eb="30">
      <t>スイコウ</t>
    </rPh>
    <rPh sb="31" eb="32">
      <t>エ</t>
    </rPh>
    <rPh sb="33" eb="35">
      <t>ジカン</t>
    </rPh>
    <rPh sb="36" eb="38">
      <t>ゴウケイ</t>
    </rPh>
    <rPh sb="39" eb="40">
      <t>ラン</t>
    </rPh>
    <rPh sb="41" eb="43">
      <t>ジカン</t>
    </rPh>
    <rPh sb="43" eb="44">
      <t>スウ</t>
    </rPh>
    <rPh sb="46" eb="49">
      <t>サンギョウイ</t>
    </rPh>
    <rPh sb="50" eb="52">
      <t>ホウコク</t>
    </rPh>
    <rPh sb="54" eb="56">
      <t>ヒツヨウ</t>
    </rPh>
    <rPh sb="59" eb="61">
      <t>ジカン</t>
    </rPh>
    <rPh sb="61" eb="62">
      <t>スウ</t>
    </rPh>
    <rPh sb="63" eb="64">
      <t>コ</t>
    </rPh>
    <rPh sb="68" eb="71">
      <t>ジドウテキ</t>
    </rPh>
    <phoneticPr fontId="2"/>
  </si>
  <si>
    <r>
      <t>勤務場所に入室してから、出張、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color theme="1"/>
        <rFont val="ＭＳ Ｐゴシック"/>
        <family val="3"/>
        <charset val="128"/>
      </rPr>
      <t>研修先に出向く場合は、「始期時刻」欄に勤務場所に入室した時の時刻を、「終期時刻」欄に出張、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color theme="1"/>
        <rFont val="ＭＳ Ｐゴシック"/>
        <family val="3"/>
        <charset val="128"/>
      </rPr>
      <t>研修先から出た時刻を記入願います。また、出張、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color theme="1"/>
        <rFont val="ＭＳ Ｐゴシック"/>
        <family val="3"/>
        <charset val="128"/>
      </rPr>
      <t>研修先から戻り、勤務場所に入室した場合は、「始期時刻」欄に出張、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color theme="1"/>
        <rFont val="ＭＳ Ｐゴシック"/>
        <family val="3"/>
        <charset val="128"/>
      </rPr>
      <t>研修先に入った時刻を、「終期時刻」欄に勤務場所から退室した時刻を記入願います。なお、いずれの場合にも「特記事項」欄にその旨を記入願います。（記入例：出張先から勤務場所　勤務場所から出張先 等）</t>
    </r>
    <rPh sb="0" eb="2">
      <t>キンム</t>
    </rPh>
    <rPh sb="2" eb="4">
      <t>バショ</t>
    </rPh>
    <rPh sb="5" eb="7">
      <t>ニュウシツ</t>
    </rPh>
    <rPh sb="12" eb="14">
      <t>シュッチョウ</t>
    </rPh>
    <rPh sb="20" eb="21">
      <t>マタ</t>
    </rPh>
    <rPh sb="22" eb="24">
      <t>ケンシュウ</t>
    </rPh>
    <rPh sb="24" eb="25">
      <t>サキ</t>
    </rPh>
    <rPh sb="26" eb="28">
      <t>デム</t>
    </rPh>
    <rPh sb="29" eb="31">
      <t>バアイ</t>
    </rPh>
    <rPh sb="34" eb="36">
      <t>シキ</t>
    </rPh>
    <rPh sb="36" eb="37">
      <t>ジ</t>
    </rPh>
    <rPh sb="37" eb="38">
      <t>コク</t>
    </rPh>
    <rPh sb="39" eb="40">
      <t>ラン</t>
    </rPh>
    <rPh sb="41" eb="43">
      <t>キンム</t>
    </rPh>
    <rPh sb="43" eb="45">
      <t>バショ</t>
    </rPh>
    <rPh sb="46" eb="48">
      <t>ニュウシツ</t>
    </rPh>
    <rPh sb="50" eb="51">
      <t>トキ</t>
    </rPh>
    <rPh sb="52" eb="54">
      <t>ジコク</t>
    </rPh>
    <rPh sb="57" eb="59">
      <t>シュウキ</t>
    </rPh>
    <rPh sb="59" eb="61">
      <t>ジコク</t>
    </rPh>
    <rPh sb="62" eb="63">
      <t>ラン</t>
    </rPh>
    <rPh sb="64" eb="66">
      <t>シュッチョウ</t>
    </rPh>
    <rPh sb="81" eb="83">
      <t>ケンシュウ</t>
    </rPh>
    <rPh sb="83" eb="84">
      <t>サキ</t>
    </rPh>
    <rPh sb="86" eb="87">
      <t>デ</t>
    </rPh>
    <rPh sb="89" eb="90">
      <t>コク</t>
    </rPh>
    <rPh sb="108" eb="110">
      <t>シュッチョウ</t>
    </rPh>
    <rPh sb="111" eb="113">
      <t>ケンシュウ</t>
    </rPh>
    <rPh sb="113" eb="114">
      <t>サキ</t>
    </rPh>
    <rPh sb="116" eb="117">
      <t>モド</t>
    </rPh>
    <rPh sb="119" eb="121">
      <t>キンム</t>
    </rPh>
    <rPh sb="121" eb="123">
      <t>バショ</t>
    </rPh>
    <rPh sb="124" eb="126">
      <t>ニュウシツ</t>
    </rPh>
    <rPh sb="128" eb="130">
      <t>バアイ</t>
    </rPh>
    <rPh sb="133" eb="135">
      <t>シキ</t>
    </rPh>
    <rPh sb="145" eb="146">
      <t>ラン</t>
    </rPh>
    <rPh sb="147" eb="149">
      <t>シュッチョウ</t>
    </rPh>
    <rPh sb="150" eb="152">
      <t>ケンシュウ</t>
    </rPh>
    <rPh sb="152" eb="153">
      <t>サキ</t>
    </rPh>
    <rPh sb="154" eb="155">
      <t>ハイ</t>
    </rPh>
    <rPh sb="157" eb="159">
      <t>ジコク</t>
    </rPh>
    <rPh sb="162" eb="164">
      <t>シュウキ</t>
    </rPh>
    <rPh sb="164" eb="166">
      <t>ジコク</t>
    </rPh>
    <rPh sb="167" eb="168">
      <t>ラン</t>
    </rPh>
    <rPh sb="184" eb="185">
      <t>ネガ</t>
    </rPh>
    <rPh sb="196" eb="198">
      <t>バアイ</t>
    </rPh>
    <rPh sb="212" eb="214">
      <t>キニュウ</t>
    </rPh>
    <rPh sb="220" eb="222">
      <t>キニュウ</t>
    </rPh>
    <rPh sb="222" eb="223">
      <t>レイ</t>
    </rPh>
    <rPh sb="224" eb="226">
      <t>シュッチョウ</t>
    </rPh>
    <rPh sb="226" eb="227">
      <t>サキ</t>
    </rPh>
    <rPh sb="229" eb="231">
      <t>キンム</t>
    </rPh>
    <rPh sb="231" eb="233">
      <t>バショ</t>
    </rPh>
    <rPh sb="234" eb="236">
      <t>キンム</t>
    </rPh>
    <rPh sb="237" eb="239">
      <t>バショシュッチョウサキトウ</t>
    </rPh>
    <phoneticPr fontId="2"/>
  </si>
  <si>
    <r>
      <t>出張</t>
    </r>
    <r>
      <rPr>
        <u/>
        <sz val="9"/>
        <color rgb="FFFF0000"/>
        <rFont val="ＭＳ Ｐゴシック"/>
        <family val="3"/>
        <charset val="128"/>
      </rPr>
      <t>、テレワーク</t>
    </r>
    <r>
      <rPr>
        <sz val="9"/>
        <rFont val="ＭＳ Ｐゴシック"/>
        <family val="3"/>
        <charset val="128"/>
      </rPr>
      <t>及び研修の場合は、出張、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rFont val="ＭＳ Ｐゴシック"/>
        <family val="3"/>
        <charset val="128"/>
      </rPr>
      <t>研修先に入った時刻を「始期時刻」欄に、出張、</t>
    </r>
    <r>
      <rPr>
        <u/>
        <sz val="9"/>
        <color rgb="FFFF0000"/>
        <rFont val="ＭＳ Ｐゴシック"/>
        <family val="3"/>
        <charset val="128"/>
      </rPr>
      <t>テレワーク又は</t>
    </r>
    <r>
      <rPr>
        <sz val="9"/>
        <rFont val="ＭＳ Ｐゴシック"/>
        <family val="3"/>
        <charset val="128"/>
      </rPr>
      <t>研修先から出た時刻を「終期時刻」欄に記入し、「特記事項」欄に出張</t>
    </r>
    <r>
      <rPr>
        <u/>
        <sz val="9"/>
        <color rgb="FFFF0000"/>
        <rFont val="ＭＳ Ｐゴシック"/>
        <family val="3"/>
        <charset val="128"/>
      </rPr>
      <t>、テレワーク</t>
    </r>
    <r>
      <rPr>
        <sz val="9"/>
        <rFont val="ＭＳ Ｐゴシック"/>
        <family val="3"/>
        <charset val="128"/>
      </rPr>
      <t>又は研修と記入願います。</t>
    </r>
    <phoneticPr fontId="2"/>
  </si>
  <si>
    <r>
      <t>職務を遂行し得る時間には、各自の裁量により取得した休憩時間・休息時間等を含んでいます。</t>
    </r>
    <r>
      <rPr>
        <strike/>
        <sz val="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　</t>
    </r>
    <rPh sb="0" eb="2">
      <t>ショクム</t>
    </rPh>
    <rPh sb="3" eb="5">
      <t>スイコウ</t>
    </rPh>
    <rPh sb="6" eb="7">
      <t>エ</t>
    </rPh>
    <rPh sb="8" eb="10">
      <t>ジカン</t>
    </rPh>
    <rPh sb="13" eb="15">
      <t>カクジ</t>
    </rPh>
    <rPh sb="16" eb="18">
      <t>サイリョウ</t>
    </rPh>
    <rPh sb="21" eb="23">
      <t>シュトク</t>
    </rPh>
    <rPh sb="25" eb="27">
      <t>キュウケイ</t>
    </rPh>
    <rPh sb="27" eb="29">
      <t>ジカン</t>
    </rPh>
    <rPh sb="30" eb="32">
      <t>キュウソク</t>
    </rPh>
    <rPh sb="32" eb="34">
      <t>ジカン</t>
    </rPh>
    <rPh sb="34" eb="35">
      <t>トウ</t>
    </rPh>
    <rPh sb="36" eb="37">
      <t>フク</t>
    </rPh>
    <phoneticPr fontId="2"/>
  </si>
  <si>
    <t>スポーツの日</t>
    <phoneticPr fontId="2"/>
  </si>
  <si>
    <t>振替、有給休暇等の場合は、「特記事項」欄②にその旨記入願います。</t>
    <rPh sb="0" eb="2">
      <t>フリカエ</t>
    </rPh>
    <rPh sb="3" eb="5">
      <t>ユウキュウ</t>
    </rPh>
    <rPh sb="5" eb="7">
      <t>キュウカ</t>
    </rPh>
    <rPh sb="7" eb="8">
      <t>トウ</t>
    </rPh>
    <rPh sb="9" eb="11">
      <t>バアイ</t>
    </rPh>
    <rPh sb="14" eb="16">
      <t>トッキ</t>
    </rPh>
    <rPh sb="16" eb="18">
      <t>ジコウ</t>
    </rPh>
    <rPh sb="19" eb="20">
      <t>ラン</t>
    </rPh>
    <rPh sb="24" eb="25">
      <t>ムネ</t>
    </rPh>
    <rPh sb="25" eb="27">
      <t>キニュウ</t>
    </rPh>
    <rPh sb="27" eb="28">
      <t>ネガ</t>
    </rPh>
    <phoneticPr fontId="2"/>
  </si>
  <si>
    <t>区分</t>
    <rPh sb="0" eb="2">
      <t>クブン</t>
    </rPh>
    <phoneticPr fontId="2"/>
  </si>
  <si>
    <t>テレワーク（終日・自宅）</t>
    <rPh sb="6" eb="8">
      <t>シュウジツ</t>
    </rPh>
    <rPh sb="9" eb="11">
      <t>ジタク</t>
    </rPh>
    <phoneticPr fontId="2"/>
  </si>
  <si>
    <t>テレワーク（終日・親族の住居）</t>
    <rPh sb="6" eb="8">
      <t>シュウジツ</t>
    </rPh>
    <rPh sb="9" eb="11">
      <t>シンゾク</t>
    </rPh>
    <rPh sb="12" eb="14">
      <t>ジュウキョ</t>
    </rPh>
    <phoneticPr fontId="2"/>
  </si>
  <si>
    <t>テレワーク（終日・宿泊施設の客室）</t>
    <rPh sb="6" eb="8">
      <t>シュウジツ</t>
    </rPh>
    <rPh sb="9" eb="13">
      <t>シュクハクシセツ</t>
    </rPh>
    <rPh sb="14" eb="16">
      <t>キャクシツ</t>
    </rPh>
    <phoneticPr fontId="2"/>
  </si>
  <si>
    <t>テレワーク（終日・その他）</t>
    <rPh sb="6" eb="8">
      <t>シュウジツ</t>
    </rPh>
    <rPh sb="11" eb="12">
      <t>タ</t>
    </rPh>
    <phoneticPr fontId="2"/>
  </si>
  <si>
    <t>テレワーク（一部・自宅）</t>
    <rPh sb="6" eb="8">
      <t>イチブ</t>
    </rPh>
    <rPh sb="9" eb="11">
      <t>ジタク</t>
    </rPh>
    <phoneticPr fontId="2"/>
  </si>
  <si>
    <t>テレワーク（一部・親族の住居）</t>
    <rPh sb="6" eb="8">
      <t>イチブ</t>
    </rPh>
    <rPh sb="9" eb="11">
      <t>シンゾク</t>
    </rPh>
    <rPh sb="12" eb="14">
      <t>ジュウキョ</t>
    </rPh>
    <phoneticPr fontId="2"/>
  </si>
  <si>
    <t>テレワーク（一部・宿泊施設の客室）</t>
    <rPh sb="6" eb="8">
      <t>イチブ</t>
    </rPh>
    <rPh sb="9" eb="13">
      <t>シュクハクシセツ</t>
    </rPh>
    <rPh sb="14" eb="16">
      <t>キャクシツ</t>
    </rPh>
    <phoneticPr fontId="2"/>
  </si>
  <si>
    <t>テレワーク（一部・その他）</t>
    <rPh sb="6" eb="8">
      <t>イチブ</t>
    </rPh>
    <rPh sb="11" eb="12">
      <t>タ</t>
    </rPh>
    <phoneticPr fontId="2"/>
  </si>
  <si>
    <t>職務を遂行
し得る時間
(※2,3）</t>
    <rPh sb="0" eb="2">
      <t>ショクム</t>
    </rPh>
    <rPh sb="3" eb="5">
      <t>スイコウ</t>
    </rPh>
    <rPh sb="7" eb="8">
      <t>ウ</t>
    </rPh>
    <rPh sb="9" eb="11">
      <t>ジカン</t>
    </rPh>
    <phoneticPr fontId="2"/>
  </si>
  <si>
    <t>始期時刻(※1）　</t>
    <rPh sb="0" eb="2">
      <t>シキ</t>
    </rPh>
    <rPh sb="2" eb="3">
      <t>ジ</t>
    </rPh>
    <rPh sb="3" eb="4">
      <t>コク</t>
    </rPh>
    <phoneticPr fontId="2"/>
  </si>
  <si>
    <t>終期時刻(※1）</t>
    <rPh sb="0" eb="2">
      <t>シュウキ</t>
    </rPh>
    <rPh sb="2" eb="3">
      <t>ジ</t>
    </rPh>
    <rPh sb="3" eb="4">
      <t>コク</t>
    </rPh>
    <phoneticPr fontId="2"/>
  </si>
  <si>
    <t>特記事項①
　(※4）</t>
    <rPh sb="0" eb="2">
      <t>トッキ</t>
    </rPh>
    <rPh sb="2" eb="4">
      <t>ジコウ</t>
    </rPh>
    <phoneticPr fontId="2"/>
  </si>
  <si>
    <t>特記事項②
　(※5,6）</t>
    <rPh sb="0" eb="2">
      <t>トッキ</t>
    </rPh>
    <rPh sb="2" eb="4">
      <t>ジコウ</t>
    </rPh>
    <phoneticPr fontId="2"/>
  </si>
  <si>
    <t>出張、テレワーク及び研修の場合は、出張、テレワークの開始時刻又は研修先に入った時刻を「始期時刻」欄に、出張、テレワークの終了時刻又は研修先から出た時刻を「終期時刻」欄に記入してください。「特記事項」欄①のプルダウンリストより該当項目を選択し、入力してください。</t>
    <rPh sb="26" eb="30">
      <t>カイシジコク</t>
    </rPh>
    <rPh sb="60" eb="62">
      <t>シュウリョウ</t>
    </rPh>
    <rPh sb="62" eb="64">
      <t>ジコク</t>
    </rPh>
    <rPh sb="112" eb="116">
      <t>ガイトウコウモク</t>
    </rPh>
    <rPh sb="121" eb="123">
      <t>ニュウリョク</t>
    </rPh>
    <phoneticPr fontId="2"/>
  </si>
  <si>
    <t>勤務場所に入室してから、出張又は研修先に出向く場合は、「始期時刻」欄に勤務場所に入室した時の時刻を、「終期時刻」欄に出張又は研修先から出た時刻を記入願います。また、出張又は研修先から戻り、勤務場所に入室した場合は、「始期時刻」欄に出張又は研修先に入った時刻を、「終期時刻」欄に勤務場所から退室した時刻を記入願います。なお、いずれの場合にも「特記事項」欄②にその旨を記入願います。（記入例：出張先から勤務場所　勤務場所から出張先 等）</t>
    <rPh sb="0" eb="2">
      <t>キンム</t>
    </rPh>
    <rPh sb="2" eb="4">
      <t>バショ</t>
    </rPh>
    <rPh sb="5" eb="7">
      <t>ニュウシツ</t>
    </rPh>
    <rPh sb="12" eb="14">
      <t>シュッチョウ</t>
    </rPh>
    <rPh sb="14" eb="16">
      <t>デム</t>
    </rPh>
    <rPh sb="17" eb="19">
      <t>バアイ</t>
    </rPh>
    <rPh sb="22" eb="24">
      <t>シキ</t>
    </rPh>
    <rPh sb="24" eb="25">
      <t>ジ</t>
    </rPh>
    <rPh sb="25" eb="26">
      <t>コク</t>
    </rPh>
    <rPh sb="27" eb="28">
      <t>ラン</t>
    </rPh>
    <rPh sb="29" eb="31">
      <t>キンム</t>
    </rPh>
    <rPh sb="31" eb="33">
      <t>バショ</t>
    </rPh>
    <rPh sb="34" eb="36">
      <t>ニュウシツ</t>
    </rPh>
    <rPh sb="38" eb="39">
      <t>トキ</t>
    </rPh>
    <rPh sb="40" eb="42">
      <t>ジコク</t>
    </rPh>
    <rPh sb="45" eb="47">
      <t>シュウキ</t>
    </rPh>
    <rPh sb="47" eb="49">
      <t>ジコク</t>
    </rPh>
    <rPh sb="50" eb="51">
      <t>ラン</t>
    </rPh>
    <rPh sb="52" eb="54">
      <t>シュッチョウ</t>
    </rPh>
    <rPh sb="63" eb="65">
      <t>ケンシュウ</t>
    </rPh>
    <rPh sb="65" eb="66">
      <t>サキ</t>
    </rPh>
    <rPh sb="68" eb="69">
      <t>デ</t>
    </rPh>
    <rPh sb="71" eb="72">
      <t>コク</t>
    </rPh>
    <rPh sb="82" eb="84">
      <t>シュッチョウ</t>
    </rPh>
    <rPh sb="84" eb="86">
      <t>シュッチョウ</t>
    </rPh>
    <rPh sb="87" eb="89">
      <t>ケンシュウ</t>
    </rPh>
    <rPh sb="89" eb="90">
      <t>サキ</t>
    </rPh>
    <rPh sb="92" eb="93">
      <t>モド</t>
    </rPh>
    <rPh sb="95" eb="97">
      <t>キンム</t>
    </rPh>
    <rPh sb="97" eb="99">
      <t>バショ</t>
    </rPh>
    <rPh sb="100" eb="102">
      <t>ニュウシツ</t>
    </rPh>
    <rPh sb="104" eb="106">
      <t>バアイ</t>
    </rPh>
    <rPh sb="109" eb="111">
      <t>シキ</t>
    </rPh>
    <rPh sb="117" eb="119">
      <t>シュッチョウ</t>
    </rPh>
    <rPh sb="120" eb="122">
      <t>ケンシュウ</t>
    </rPh>
    <rPh sb="122" eb="123">
      <t>サキ</t>
    </rPh>
    <rPh sb="124" eb="125">
      <t>ハイ</t>
    </rPh>
    <rPh sb="127" eb="129">
      <t>ジコク</t>
    </rPh>
    <rPh sb="132" eb="134">
      <t>シュウキ</t>
    </rPh>
    <rPh sb="134" eb="136">
      <t>ジコク</t>
    </rPh>
    <rPh sb="137" eb="138">
      <t>ラン</t>
    </rPh>
    <rPh sb="154" eb="155">
      <t>ネガ</t>
    </rPh>
    <rPh sb="166" eb="168">
      <t>バアイ</t>
    </rPh>
    <rPh sb="183" eb="185">
      <t>キニュウ</t>
    </rPh>
    <rPh sb="191" eb="193">
      <t>キニュウ</t>
    </rPh>
    <rPh sb="193" eb="194">
      <t>レイ</t>
    </rPh>
    <rPh sb="195" eb="197">
      <t>シュッチョウ</t>
    </rPh>
    <rPh sb="197" eb="198">
      <t>サキ</t>
    </rPh>
    <rPh sb="200" eb="202">
      <t>キンム</t>
    </rPh>
    <rPh sb="202" eb="204">
      <t>バショ</t>
    </rPh>
    <rPh sb="205" eb="207">
      <t>キンム</t>
    </rPh>
    <rPh sb="208" eb="210">
      <t>バショシュッチョウサキトウ</t>
    </rPh>
    <phoneticPr fontId="2"/>
  </si>
  <si>
    <t>テレワーク（終日・総長の認める場所）</t>
    <rPh sb="6" eb="8">
      <t>シュウジツ</t>
    </rPh>
    <rPh sb="9" eb="11">
      <t>ソウチョウ</t>
    </rPh>
    <rPh sb="12" eb="13">
      <t>ミト</t>
    </rPh>
    <rPh sb="15" eb="17">
      <t>バショ</t>
    </rPh>
    <phoneticPr fontId="2"/>
  </si>
  <si>
    <t>テレワーク（一部・総長の認める場所）</t>
    <rPh sb="6" eb="8">
      <t>イチブ</t>
    </rPh>
    <rPh sb="9" eb="11">
      <t>ソウチョウ</t>
    </rPh>
    <rPh sb="12" eb="13">
      <t>ミト</t>
    </rPh>
    <rPh sb="15" eb="17">
      <t>バショ</t>
    </rPh>
    <phoneticPr fontId="2"/>
  </si>
  <si>
    <t>振替休日</t>
    <rPh sb="0" eb="2">
      <t>フリカエ</t>
    </rPh>
    <rPh sb="2" eb="4">
      <t>キュウジツ</t>
    </rPh>
    <phoneticPr fontId="2"/>
  </si>
  <si>
    <t>休日</t>
    <phoneticPr fontId="2"/>
  </si>
  <si>
    <t>職務を遂行し得る時間の初期設定時刻</t>
    <rPh sb="0" eb="2">
      <t>ショクム</t>
    </rPh>
    <rPh sb="3" eb="5">
      <t>スイコウ</t>
    </rPh>
    <rPh sb="6" eb="7">
      <t>ウ</t>
    </rPh>
    <rPh sb="8" eb="10">
      <t>ジカン</t>
    </rPh>
    <rPh sb="11" eb="13">
      <t>ショキ</t>
    </rPh>
    <rPh sb="13" eb="15">
      <t>セッテイ</t>
    </rPh>
    <rPh sb="15" eb="17">
      <t>ジコク</t>
    </rPh>
    <phoneticPr fontId="2"/>
  </si>
  <si>
    <t>始期時刻</t>
    <rPh sb="0" eb="2">
      <t>シキ</t>
    </rPh>
    <rPh sb="2" eb="3">
      <t>ジ</t>
    </rPh>
    <rPh sb="3" eb="4">
      <t>コク</t>
    </rPh>
    <phoneticPr fontId="2"/>
  </si>
  <si>
    <t>↑上記時刻を修正すると、左表の仮時刻が一括修正されます</t>
    <rPh sb="1" eb="3">
      <t>ジョウキ</t>
    </rPh>
    <rPh sb="3" eb="5">
      <t>ジコク</t>
    </rPh>
    <rPh sb="6" eb="8">
      <t>シュウセイ</t>
    </rPh>
    <rPh sb="12" eb="13">
      <t>サ</t>
    </rPh>
    <rPh sb="13" eb="14">
      <t>ヒョウ</t>
    </rPh>
    <rPh sb="15" eb="16">
      <t>カリ</t>
    </rPh>
    <rPh sb="16" eb="18">
      <t>ジコク</t>
    </rPh>
    <rPh sb="19" eb="21">
      <t>イッカツ</t>
    </rPh>
    <rPh sb="21" eb="23">
      <t>シュウセイ</t>
    </rPh>
    <phoneticPr fontId="2"/>
  </si>
  <si>
    <t>終期時刻</t>
    <rPh sb="0" eb="2">
      <t>シュウキ</t>
    </rPh>
    <rPh sb="2" eb="3">
      <t>ジ</t>
    </rPh>
    <rPh sb="3" eb="4">
      <t>コク</t>
    </rPh>
    <phoneticPr fontId="2"/>
  </si>
  <si>
    <t>計画年休日</t>
    <rPh sb="0" eb="5">
      <t>ケイカクネンキュウビ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</si>
</sst>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d"/>
    <numFmt numFmtId="178" formatCode="aaa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u/>
      <sz val="9"/>
      <color rgb="FFFF0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Meiryo UI"/>
      <family val="2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 shrinkToFit="1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8" fillId="0" borderId="0" xfId="0" applyFont="1" applyAlignment="1">
      <alignment horizontal="right" vertical="center" wrapText="1"/>
    </xf>
    <xf numFmtId="0" fontId="7" fillId="0" borderId="6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1" borderId="2" xfId="0" applyFont="1" applyFill="1" applyBorder="1" applyAlignment="1">
      <alignment horizontal="center" vertical="center"/>
    </xf>
    <xf numFmtId="0" fontId="9" fillId="1" borderId="4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11" fillId="2" borderId="7" xfId="0" applyNumberFormat="1" applyFont="1" applyFill="1" applyBorder="1" applyAlignment="1">
      <alignment horizontal="center" vertical="center" shrinkToFit="1"/>
    </xf>
    <xf numFmtId="176" fontId="11" fillId="2" borderId="14" xfId="0" applyNumberFormat="1" applyFont="1" applyFill="1" applyBorder="1" applyAlignment="1">
      <alignment horizontal="center" vertical="center" shrinkToFi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77" fontId="9" fillId="2" borderId="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20" fontId="5" fillId="2" borderId="0" xfId="0" applyNumberFormat="1" applyFont="1" applyFill="1" applyAlignment="1">
      <alignment horizontal="center" vertical="center" shrinkToFit="1"/>
    </xf>
    <xf numFmtId="177" fontId="9" fillId="2" borderId="10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7" xfId="0" applyNumberFormat="1" applyFont="1" applyFill="1" applyBorder="1" applyAlignment="1">
      <alignment horizontal="center" vertical="center" shrinkToFit="1"/>
    </xf>
    <xf numFmtId="2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7" fontId="9" fillId="2" borderId="5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6" fontId="11" fillId="2" borderId="15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6" xfId="0" applyFont="1" applyFill="1" applyBorder="1">
      <alignment vertical="center"/>
    </xf>
    <xf numFmtId="0" fontId="8" fillId="2" borderId="0" xfId="0" applyFont="1" applyFill="1" applyAlignment="1">
      <alignment horizontal="right" vertical="center" wrapText="1"/>
    </xf>
    <xf numFmtId="0" fontId="7" fillId="2" borderId="6" xfId="0" applyFont="1" applyFill="1" applyBorder="1">
      <alignment vertical="center"/>
    </xf>
    <xf numFmtId="0" fontId="6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7" fillId="2" borderId="0" xfId="0" applyFont="1" applyFill="1">
      <alignment vertical="center"/>
    </xf>
    <xf numFmtId="0" fontId="14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 wrapText="1"/>
    </xf>
    <xf numFmtId="0" fontId="23" fillId="0" borderId="1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1" borderId="7" xfId="0" applyNumberFormat="1" applyFont="1" applyFill="1" applyBorder="1" applyAlignment="1">
      <alignment horizontal="center" vertical="center" shrinkToFit="1"/>
    </xf>
    <xf numFmtId="176" fontId="22" fillId="1" borderId="14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/>
    </xf>
    <xf numFmtId="176" fontId="22" fillId="1" borderId="7" xfId="0" applyNumberFormat="1" applyFont="1" applyFill="1" applyBorder="1" applyAlignment="1">
      <alignment horizontal="center" vertical="center"/>
    </xf>
    <xf numFmtId="176" fontId="22" fillId="1" borderId="14" xfId="0" applyNumberFormat="1" applyFont="1" applyFill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7" xfId="0" applyNumberFormat="1" applyFont="1" applyBorder="1" applyAlignment="1">
      <alignment horizontal="center" vertical="center" shrinkToFit="1"/>
    </xf>
    <xf numFmtId="176" fontId="22" fillId="0" borderId="4" xfId="0" applyNumberFormat="1" applyFont="1" applyBorder="1" applyAlignment="1">
      <alignment horizontal="center" vertical="center"/>
    </xf>
    <xf numFmtId="176" fontId="22" fillId="1" borderId="4" xfId="0" applyNumberFormat="1" applyFont="1" applyFill="1" applyBorder="1" applyAlignment="1">
      <alignment horizontal="center" vertical="center"/>
    </xf>
    <xf numFmtId="176" fontId="22" fillId="1" borderId="4" xfId="0" applyNumberFormat="1" applyFont="1" applyFill="1" applyBorder="1" applyAlignment="1">
      <alignment horizontal="center" vertical="center" shrinkToFit="1"/>
    </xf>
    <xf numFmtId="176" fontId="22" fillId="0" borderId="5" xfId="0" applyNumberFormat="1" applyFont="1" applyBorder="1" applyAlignment="1">
      <alignment horizontal="center" vertical="center"/>
    </xf>
    <xf numFmtId="177" fontId="9" fillId="1" borderId="4" xfId="0" applyNumberFormat="1" applyFont="1" applyFill="1" applyBorder="1" applyAlignment="1">
      <alignment horizontal="center" vertical="center"/>
    </xf>
    <xf numFmtId="178" fontId="9" fillId="1" borderId="2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176" fontId="22" fillId="2" borderId="7" xfId="0" applyNumberFormat="1" applyFont="1" applyFill="1" applyBorder="1" applyAlignment="1">
      <alignment horizontal="center" vertical="center" shrinkToFit="1"/>
    </xf>
    <xf numFmtId="176" fontId="22" fillId="2" borderId="14" xfId="0" applyNumberFormat="1" applyFont="1" applyFill="1" applyBorder="1" applyAlignment="1">
      <alignment horizontal="center" vertical="center" shrinkToFit="1"/>
    </xf>
    <xf numFmtId="176" fontId="22" fillId="2" borderId="7" xfId="0" applyNumberFormat="1" applyFont="1" applyFill="1" applyBorder="1" applyAlignment="1">
      <alignment horizontal="center" vertical="center"/>
    </xf>
    <xf numFmtId="176" fontId="22" fillId="2" borderId="14" xfId="0" applyNumberFormat="1" applyFont="1" applyFill="1" applyBorder="1" applyAlignment="1">
      <alignment horizontal="center" vertical="center"/>
    </xf>
    <xf numFmtId="176" fontId="22" fillId="2" borderId="15" xfId="0" applyNumberFormat="1" applyFont="1" applyFill="1" applyBorder="1" applyAlignment="1">
      <alignment horizontal="center" vertical="center"/>
    </xf>
    <xf numFmtId="176" fontId="22" fillId="2" borderId="16" xfId="0" applyNumberFormat="1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12" fillId="4" borderId="0" xfId="0" applyFont="1" applyFill="1" applyAlignment="1">
      <alignment vertical="center" wrapText="1"/>
    </xf>
    <xf numFmtId="176" fontId="22" fillId="2" borderId="10" xfId="0" applyNumberFormat="1" applyFont="1" applyFill="1" applyBorder="1" applyAlignment="1">
      <alignment horizontal="center" vertical="center" shrinkToFit="1"/>
    </xf>
    <xf numFmtId="176" fontId="22" fillId="2" borderId="17" xfId="0" applyNumberFormat="1" applyFont="1" applyFill="1" applyBorder="1" applyAlignment="1">
      <alignment horizontal="center" vertical="center" shrinkToFit="1"/>
    </xf>
    <xf numFmtId="176" fontId="22" fillId="2" borderId="4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 shrinkToFit="1"/>
    </xf>
    <xf numFmtId="178" fontId="9" fillId="1" borderId="11" xfId="0" applyNumberFormat="1" applyFont="1" applyFill="1" applyBorder="1" applyAlignment="1">
      <alignment horizontal="center" vertical="center"/>
    </xf>
    <xf numFmtId="177" fontId="9" fillId="1" borderId="5" xfId="0" applyNumberFormat="1" applyFont="1" applyFill="1" applyBorder="1" applyAlignment="1">
      <alignment horizontal="center" vertical="center"/>
    </xf>
    <xf numFmtId="178" fontId="9" fillId="1" borderId="1" xfId="0" applyNumberFormat="1" applyFont="1" applyFill="1" applyBorder="1" applyAlignment="1">
      <alignment horizontal="center" vertical="center"/>
    </xf>
    <xf numFmtId="176" fontId="22" fillId="1" borderId="15" xfId="0" applyNumberFormat="1" applyFont="1" applyFill="1" applyBorder="1" applyAlignment="1">
      <alignment horizontal="center" vertical="center"/>
    </xf>
    <xf numFmtId="176" fontId="22" fillId="1" borderId="16" xfId="0" applyNumberFormat="1" applyFont="1" applyFill="1" applyBorder="1" applyAlignment="1">
      <alignment horizontal="center" vertical="center"/>
    </xf>
    <xf numFmtId="177" fontId="9" fillId="1" borderId="10" xfId="0" applyNumberFormat="1" applyFont="1" applyFill="1" applyBorder="1" applyAlignment="1">
      <alignment horizontal="center" vertical="center"/>
    </xf>
    <xf numFmtId="178" fontId="9" fillId="1" borderId="3" xfId="0" applyNumberFormat="1" applyFont="1" applyFill="1" applyBorder="1" applyAlignment="1">
      <alignment horizontal="center" vertical="center"/>
    </xf>
    <xf numFmtId="176" fontId="22" fillId="1" borderId="10" xfId="0" applyNumberFormat="1" applyFont="1" applyFill="1" applyBorder="1" applyAlignment="1">
      <alignment horizontal="center" vertical="center" shrinkToFit="1"/>
    </xf>
    <xf numFmtId="176" fontId="22" fillId="1" borderId="17" xfId="0" applyNumberFormat="1" applyFont="1" applyFill="1" applyBorder="1" applyAlignment="1">
      <alignment horizontal="center" vertical="center" shrinkToFit="1"/>
    </xf>
    <xf numFmtId="176" fontId="22" fillId="1" borderId="5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6" fontId="22" fillId="4" borderId="7" xfId="0" applyNumberFormat="1" applyFont="1" applyFill="1" applyBorder="1" applyAlignment="1">
      <alignment horizontal="center" vertical="center" shrinkToFit="1"/>
    </xf>
    <xf numFmtId="176" fontId="22" fillId="4" borderId="14" xfId="0" applyNumberFormat="1" applyFont="1" applyFill="1" applyBorder="1" applyAlignment="1">
      <alignment horizontal="center" vertical="center" shrinkToFit="1"/>
    </xf>
    <xf numFmtId="177" fontId="9" fillId="5" borderId="4" xfId="0" applyNumberFormat="1" applyFont="1" applyFill="1" applyBorder="1" applyAlignment="1">
      <alignment horizontal="center" vertical="center"/>
    </xf>
    <xf numFmtId="178" fontId="9" fillId="5" borderId="2" xfId="0" applyNumberFormat="1" applyFont="1" applyFill="1" applyBorder="1" applyAlignment="1">
      <alignment horizontal="center" vertical="center"/>
    </xf>
    <xf numFmtId="176" fontId="22" fillId="5" borderId="4" xfId="0" applyNumberFormat="1" applyFont="1" applyFill="1" applyBorder="1" applyAlignment="1">
      <alignment horizontal="center" vertical="center"/>
    </xf>
    <xf numFmtId="176" fontId="22" fillId="5" borderId="14" xfId="0" applyNumberFormat="1" applyFont="1" applyFill="1" applyBorder="1" applyAlignment="1">
      <alignment horizontal="center" vertical="center"/>
    </xf>
    <xf numFmtId="176" fontId="22" fillId="5" borderId="4" xfId="0" applyNumberFormat="1" applyFont="1" applyFill="1" applyBorder="1" applyAlignment="1">
      <alignment horizontal="center" vertical="center" shrinkToFit="1"/>
    </xf>
    <xf numFmtId="176" fontId="22" fillId="5" borderId="14" xfId="0" applyNumberFormat="1" applyFont="1" applyFill="1" applyBorder="1" applyAlignment="1">
      <alignment horizontal="center" vertical="center" shrinkToFit="1"/>
    </xf>
    <xf numFmtId="177" fontId="9" fillId="6" borderId="4" xfId="0" applyNumberFormat="1" applyFont="1" applyFill="1" applyBorder="1" applyAlignment="1">
      <alignment horizontal="center" vertical="center"/>
    </xf>
    <xf numFmtId="178" fontId="9" fillId="6" borderId="11" xfId="0" applyNumberFormat="1" applyFont="1" applyFill="1" applyBorder="1" applyAlignment="1">
      <alignment horizontal="center" vertical="center"/>
    </xf>
    <xf numFmtId="176" fontId="22" fillId="6" borderId="7" xfId="0" applyNumberFormat="1" applyFont="1" applyFill="1" applyBorder="1" applyAlignment="1">
      <alignment horizontal="center" vertical="center" shrinkToFit="1"/>
    </xf>
    <xf numFmtId="176" fontId="22" fillId="6" borderId="14" xfId="0" applyNumberFormat="1" applyFont="1" applyFill="1" applyBorder="1" applyAlignment="1">
      <alignment horizontal="center" vertical="center" shrinkToFit="1"/>
    </xf>
    <xf numFmtId="178" fontId="9" fillId="6" borderId="2" xfId="0" applyNumberFormat="1" applyFont="1" applyFill="1" applyBorder="1" applyAlignment="1">
      <alignment horizontal="center" vertical="center"/>
    </xf>
    <xf numFmtId="176" fontId="22" fillId="5" borderId="7" xfId="0" applyNumberFormat="1" applyFont="1" applyFill="1" applyBorder="1" applyAlignment="1">
      <alignment horizontal="center" vertical="center" shrinkToFit="1"/>
    </xf>
    <xf numFmtId="0" fontId="24" fillId="0" borderId="0" xfId="1" applyFont="1">
      <alignment vertical="center"/>
    </xf>
    <xf numFmtId="0" fontId="25" fillId="0" borderId="0" xfId="0" applyFont="1">
      <alignment vertical="center"/>
    </xf>
    <xf numFmtId="14" fontId="25" fillId="0" borderId="0" xfId="0" applyNumberFormat="1" applyFont="1">
      <alignment vertical="center"/>
    </xf>
    <xf numFmtId="20" fontId="25" fillId="0" borderId="0" xfId="0" applyNumberFormat="1" applyFont="1">
      <alignment vertical="center"/>
    </xf>
    <xf numFmtId="0" fontId="25" fillId="0" borderId="0" xfId="1" applyFont="1">
      <alignment vertical="center"/>
    </xf>
    <xf numFmtId="176" fontId="25" fillId="0" borderId="0" xfId="0" applyNumberFormat="1" applyFont="1">
      <alignment vertical="center"/>
    </xf>
    <xf numFmtId="177" fontId="9" fillId="0" borderId="4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22" fillId="3" borderId="7" xfId="0" applyNumberFormat="1" applyFont="1" applyFill="1" applyBorder="1" applyAlignment="1">
      <alignment horizontal="center" vertical="center" shrinkToFit="1"/>
    </xf>
    <xf numFmtId="176" fontId="22" fillId="3" borderId="14" xfId="0" applyNumberFormat="1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0" fontId="22" fillId="0" borderId="23" xfId="0" applyNumberFormat="1" applyFont="1" applyBorder="1" applyAlignment="1">
      <alignment horizontal="center" vertical="center" wrapText="1"/>
    </xf>
    <xf numFmtId="20" fontId="22" fillId="0" borderId="24" xfId="0" applyNumberFormat="1" applyFont="1" applyBorder="1" applyAlignment="1">
      <alignment horizontal="center" vertical="center" wrapText="1"/>
    </xf>
    <xf numFmtId="20" fontId="22" fillId="0" borderId="7" xfId="0" applyNumberFormat="1" applyFont="1" applyBorder="1" applyAlignment="1">
      <alignment horizontal="center" vertical="center" wrapText="1"/>
    </xf>
    <xf numFmtId="20" fontId="22" fillId="1" borderId="7" xfId="0" applyNumberFormat="1" applyFont="1" applyFill="1" applyBorder="1" applyAlignment="1">
      <alignment horizontal="center" vertical="center" wrapText="1" shrinkToFit="1"/>
    </xf>
    <xf numFmtId="20" fontId="22" fillId="1" borderId="24" xfId="0" applyNumberFormat="1" applyFont="1" applyFill="1" applyBorder="1" applyAlignment="1">
      <alignment horizontal="center" vertical="center" wrapText="1" shrinkToFit="1"/>
    </xf>
    <xf numFmtId="20" fontId="22" fillId="0" borderId="7" xfId="0" applyNumberFormat="1" applyFont="1" applyBorder="1" applyAlignment="1">
      <alignment horizontal="center" vertical="center" wrapText="1" shrinkToFit="1"/>
    </xf>
    <xf numFmtId="20" fontId="22" fillId="0" borderId="24" xfId="0" applyNumberFormat="1" applyFont="1" applyBorder="1" applyAlignment="1">
      <alignment horizontal="center" vertical="center" wrapText="1" shrinkToFit="1"/>
    </xf>
    <xf numFmtId="0" fontId="22" fillId="1" borderId="7" xfId="0" applyFont="1" applyFill="1" applyBorder="1" applyAlignment="1">
      <alignment horizontal="center" vertical="center" wrapText="1"/>
    </xf>
    <xf numFmtId="0" fontId="22" fillId="1" borderId="24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0" fontId="22" fillId="0" borderId="27" xfId="0" applyNumberFormat="1" applyFont="1" applyBorder="1" applyAlignment="1">
      <alignment horizontal="center" vertical="center" wrapText="1" shrinkToFit="1"/>
    </xf>
    <xf numFmtId="20" fontId="22" fillId="0" borderId="28" xfId="0" applyNumberFormat="1" applyFont="1" applyBorder="1" applyAlignment="1">
      <alignment horizontal="center" vertical="center" wrapText="1" shrinkToFi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20" fontId="22" fillId="3" borderId="7" xfId="0" applyNumberFormat="1" applyFont="1" applyFill="1" applyBorder="1" applyAlignment="1">
      <alignment horizontal="center" vertical="center" wrapText="1"/>
    </xf>
    <xf numFmtId="20" fontId="22" fillId="3" borderId="24" xfId="0" applyNumberFormat="1" applyFont="1" applyFill="1" applyBorder="1" applyAlignment="1">
      <alignment horizontal="center" vertical="center" wrapText="1"/>
    </xf>
    <xf numFmtId="20" fontId="22" fillId="0" borderId="21" xfId="0" applyNumberFormat="1" applyFont="1" applyBorder="1" applyAlignment="1">
      <alignment horizontal="center" vertical="center"/>
    </xf>
    <xf numFmtId="20" fontId="22" fillId="0" borderId="22" xfId="0" applyNumberFormat="1" applyFont="1" applyBorder="1" applyAlignment="1">
      <alignment horizontal="center" vertical="center"/>
    </xf>
    <xf numFmtId="20" fontId="22" fillId="1" borderId="21" xfId="0" applyNumberFormat="1" applyFont="1" applyFill="1" applyBorder="1" applyAlignment="1">
      <alignment horizontal="center" vertical="center" shrinkToFit="1"/>
    </xf>
    <xf numFmtId="20" fontId="22" fillId="1" borderId="22" xfId="0" applyNumberFormat="1" applyFont="1" applyFill="1" applyBorder="1" applyAlignment="1">
      <alignment horizontal="center" vertical="center" shrinkToFit="1"/>
    </xf>
    <xf numFmtId="20" fontId="22" fillId="0" borderId="21" xfId="0" applyNumberFormat="1" applyFont="1" applyBorder="1" applyAlignment="1">
      <alignment horizontal="center" vertical="center" shrinkToFit="1"/>
    </xf>
    <xf numFmtId="20" fontId="22" fillId="0" borderId="22" xfId="0" applyNumberFormat="1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19" fillId="0" borderId="0" xfId="0" applyFont="1" applyAlignment="1">
      <alignment horizontal="distributed" vertical="center" indent="1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0" fontId="22" fillId="0" borderId="35" xfId="0" applyNumberFormat="1" applyFont="1" applyBorder="1" applyAlignment="1">
      <alignment horizontal="center" vertical="center" shrinkToFit="1"/>
    </xf>
    <xf numFmtId="20" fontId="22" fillId="0" borderId="36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1" borderId="21" xfId="0" applyFont="1" applyFill="1" applyBorder="1" applyAlignment="1">
      <alignment horizontal="center" vertical="center"/>
    </xf>
    <xf numFmtId="0" fontId="22" fillId="1" borderId="22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176" fontId="22" fillId="0" borderId="44" xfId="0" applyNumberFormat="1" applyFont="1" applyBorder="1" applyAlignment="1">
      <alignment horizontal="center" vertical="center" wrapText="1" shrinkToFit="1"/>
    </xf>
    <xf numFmtId="176" fontId="22" fillId="0" borderId="45" xfId="0" applyNumberFormat="1" applyFont="1" applyBorder="1" applyAlignment="1">
      <alignment horizontal="center" vertical="center" wrapText="1" shrinkToFit="1"/>
    </xf>
    <xf numFmtId="176" fontId="22" fillId="0" borderId="23" xfId="0" applyNumberFormat="1" applyFont="1" applyBorder="1" applyAlignment="1">
      <alignment horizontal="center" vertical="center" wrapText="1" shrinkToFit="1"/>
    </xf>
    <xf numFmtId="176" fontId="22" fillId="0" borderId="46" xfId="0" applyNumberFormat="1" applyFont="1" applyBorder="1" applyAlignment="1">
      <alignment horizontal="center" vertical="center" wrapText="1" shrinkToFit="1"/>
    </xf>
    <xf numFmtId="176" fontId="22" fillId="1" borderId="23" xfId="0" applyNumberFormat="1" applyFont="1" applyFill="1" applyBorder="1" applyAlignment="1">
      <alignment horizontal="center" vertical="center" wrapText="1" shrinkToFit="1"/>
    </xf>
    <xf numFmtId="176" fontId="22" fillId="1" borderId="46" xfId="0" applyNumberFormat="1" applyFont="1" applyFill="1" applyBorder="1" applyAlignment="1">
      <alignment horizontal="center" vertical="center" wrapText="1" shrinkToFit="1"/>
    </xf>
    <xf numFmtId="176" fontId="22" fillId="3" borderId="23" xfId="0" applyNumberFormat="1" applyFont="1" applyFill="1" applyBorder="1" applyAlignment="1">
      <alignment horizontal="center" vertical="center" wrapText="1" shrinkToFit="1"/>
    </xf>
    <xf numFmtId="176" fontId="22" fillId="3" borderId="46" xfId="0" applyNumberFormat="1" applyFont="1" applyFill="1" applyBorder="1" applyAlignment="1">
      <alignment horizontal="center" vertical="center" wrapText="1" shrinkToFit="1"/>
    </xf>
    <xf numFmtId="176" fontId="22" fillId="4" borderId="23" xfId="0" applyNumberFormat="1" applyFont="1" applyFill="1" applyBorder="1" applyAlignment="1">
      <alignment horizontal="center" vertical="center" wrapText="1" shrinkToFit="1"/>
    </xf>
    <xf numFmtId="176" fontId="22" fillId="4" borderId="46" xfId="0" applyNumberFormat="1" applyFont="1" applyFill="1" applyBorder="1" applyAlignment="1">
      <alignment horizontal="center" vertical="center" wrapText="1" shrinkToFit="1"/>
    </xf>
    <xf numFmtId="176" fontId="22" fillId="0" borderId="20" xfId="0" applyNumberFormat="1" applyFont="1" applyBorder="1" applyAlignment="1">
      <alignment horizontal="center" vertical="center" wrapText="1"/>
    </xf>
    <xf numFmtId="176" fontId="22" fillId="0" borderId="47" xfId="0" applyNumberFormat="1" applyFont="1" applyBorder="1" applyAlignment="1">
      <alignment horizontal="center" vertical="center" wrapText="1"/>
    </xf>
    <xf numFmtId="176" fontId="11" fillId="0" borderId="20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22" fillId="0" borderId="20" xfId="0" applyNumberFormat="1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top" wrapText="1"/>
    </xf>
    <xf numFmtId="0" fontId="4" fillId="2" borderId="3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" fontId="11" fillId="2" borderId="21" xfId="0" applyNumberFormat="1" applyFont="1" applyFill="1" applyBorder="1" applyAlignment="1">
      <alignment horizontal="center" vertical="center" shrinkToFit="1"/>
    </xf>
    <xf numFmtId="20" fontId="11" fillId="2" borderId="22" xfId="0" applyNumberFormat="1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20" fontId="11" fillId="2" borderId="21" xfId="0" applyNumberFormat="1" applyFont="1" applyFill="1" applyBorder="1" applyAlignment="1">
      <alignment horizontal="center" vertical="center"/>
    </xf>
    <xf numFmtId="20" fontId="11" fillId="2" borderId="22" xfId="0" applyNumberFormat="1" applyFont="1" applyFill="1" applyBorder="1" applyAlignment="1">
      <alignment horizontal="center" vertical="center"/>
    </xf>
    <xf numFmtId="20" fontId="11" fillId="2" borderId="7" xfId="0" applyNumberFormat="1" applyFont="1" applyFill="1" applyBorder="1" applyAlignment="1">
      <alignment horizontal="center" vertical="center" shrinkToFit="1"/>
    </xf>
    <xf numFmtId="20" fontId="11" fillId="2" borderId="24" xfId="0" applyNumberFormat="1" applyFont="1" applyFill="1" applyBorder="1" applyAlignment="1">
      <alignment horizontal="center" vertical="center" shrinkToFit="1"/>
    </xf>
    <xf numFmtId="20" fontId="11" fillId="2" borderId="7" xfId="0" applyNumberFormat="1" applyFont="1" applyFill="1" applyBorder="1" applyAlignment="1">
      <alignment horizontal="center" vertical="center"/>
    </xf>
    <xf numFmtId="20" fontId="11" fillId="2" borderId="24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20" fontId="11" fillId="2" borderId="2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20" fontId="11" fillId="2" borderId="35" xfId="0" applyNumberFormat="1" applyFont="1" applyFill="1" applyBorder="1" applyAlignment="1">
      <alignment horizontal="center" vertical="center" shrinkToFit="1"/>
    </xf>
    <xf numFmtId="20" fontId="11" fillId="2" borderId="36" xfId="0" applyNumberFormat="1" applyFont="1" applyFill="1" applyBorder="1" applyAlignment="1">
      <alignment horizontal="center" vertical="center" shrinkToFit="1"/>
    </xf>
    <xf numFmtId="20" fontId="11" fillId="2" borderId="27" xfId="0" applyNumberFormat="1" applyFont="1" applyFill="1" applyBorder="1" applyAlignment="1">
      <alignment horizontal="center" vertical="center" shrinkToFit="1"/>
    </xf>
    <xf numFmtId="20" fontId="11" fillId="2" borderId="28" xfId="0" applyNumberFormat="1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distributed" vertical="center" indent="12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176" fontId="22" fillId="7" borderId="23" xfId="0" applyNumberFormat="1" applyFont="1" applyFill="1" applyBorder="1" applyAlignment="1">
      <alignment horizontal="center" vertical="center" wrapText="1" shrinkToFit="1"/>
    </xf>
    <xf numFmtId="176" fontId="22" fillId="7" borderId="46" xfId="0" applyNumberFormat="1" applyFont="1" applyFill="1" applyBorder="1" applyAlignment="1">
      <alignment horizontal="center" vertical="center" wrapText="1" shrinkToFit="1"/>
    </xf>
    <xf numFmtId="20" fontId="22" fillId="2" borderId="21" xfId="0" applyNumberFormat="1" applyFont="1" applyFill="1" applyBorder="1" applyAlignment="1">
      <alignment horizontal="center" vertical="center"/>
    </xf>
    <xf numFmtId="20" fontId="22" fillId="2" borderId="22" xfId="0" applyNumberFormat="1" applyFont="1" applyFill="1" applyBorder="1" applyAlignment="1">
      <alignment horizontal="center" vertical="center"/>
    </xf>
    <xf numFmtId="20" fontId="22" fillId="5" borderId="7" xfId="0" applyNumberFormat="1" applyFont="1" applyFill="1" applyBorder="1" applyAlignment="1">
      <alignment horizontal="center" vertical="center" shrinkToFit="1"/>
    </xf>
    <xf numFmtId="20" fontId="22" fillId="5" borderId="24" xfId="0" applyNumberFormat="1" applyFont="1" applyFill="1" applyBorder="1" applyAlignment="1">
      <alignment horizontal="center" vertical="center" shrinkToFit="1"/>
    </xf>
    <xf numFmtId="20" fontId="22" fillId="6" borderId="7" xfId="0" applyNumberFormat="1" applyFont="1" applyFill="1" applyBorder="1" applyAlignment="1">
      <alignment horizontal="center" vertical="center"/>
    </xf>
    <xf numFmtId="20" fontId="22" fillId="6" borderId="24" xfId="0" applyNumberFormat="1" applyFont="1" applyFill="1" applyBorder="1" applyAlignment="1">
      <alignment horizontal="center" vertical="center"/>
    </xf>
    <xf numFmtId="176" fontId="22" fillId="5" borderId="23" xfId="0" applyNumberFormat="1" applyFont="1" applyFill="1" applyBorder="1" applyAlignment="1">
      <alignment horizontal="center" vertical="center" wrapText="1" shrinkToFit="1"/>
    </xf>
    <xf numFmtId="176" fontId="22" fillId="5" borderId="46" xfId="0" applyNumberFormat="1" applyFont="1" applyFill="1" applyBorder="1" applyAlignment="1">
      <alignment horizontal="center" vertical="center" wrapText="1" shrinkToFit="1"/>
    </xf>
    <xf numFmtId="20" fontId="22" fillId="2" borderId="21" xfId="0" applyNumberFormat="1" applyFont="1" applyFill="1" applyBorder="1" applyAlignment="1">
      <alignment horizontal="center" vertical="center" shrinkToFit="1"/>
    </xf>
    <xf numFmtId="20" fontId="22" fillId="2" borderId="22" xfId="0" applyNumberFormat="1" applyFont="1" applyFill="1" applyBorder="1" applyAlignment="1">
      <alignment horizontal="center" vertical="center" shrinkToFit="1"/>
    </xf>
    <xf numFmtId="0" fontId="22" fillId="6" borderId="7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20" fontId="22" fillId="6" borderId="7" xfId="0" applyNumberFormat="1" applyFont="1" applyFill="1" applyBorder="1" applyAlignment="1">
      <alignment horizontal="center" vertical="center" shrinkToFit="1"/>
    </xf>
    <xf numFmtId="20" fontId="22" fillId="6" borderId="24" xfId="0" applyNumberFormat="1" applyFont="1" applyFill="1" applyBorder="1" applyAlignment="1">
      <alignment horizontal="center" vertical="center" shrinkToFit="1"/>
    </xf>
    <xf numFmtId="176" fontId="22" fillId="6" borderId="23" xfId="0" applyNumberFormat="1" applyFont="1" applyFill="1" applyBorder="1" applyAlignment="1">
      <alignment horizontal="center" vertical="center" wrapText="1" shrinkToFit="1"/>
    </xf>
    <xf numFmtId="176" fontId="22" fillId="6" borderId="46" xfId="0" applyNumberFormat="1" applyFont="1" applyFill="1" applyBorder="1" applyAlignment="1">
      <alignment horizontal="center" vertical="center" wrapText="1" shrinkToFit="1"/>
    </xf>
    <xf numFmtId="20" fontId="22" fillId="2" borderId="23" xfId="0" applyNumberFormat="1" applyFont="1" applyFill="1" applyBorder="1" applyAlignment="1">
      <alignment horizontal="center" vertical="center"/>
    </xf>
    <xf numFmtId="20" fontId="22" fillId="2" borderId="24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20" fontId="22" fillId="2" borderId="35" xfId="0" applyNumberFormat="1" applyFont="1" applyFill="1" applyBorder="1" applyAlignment="1">
      <alignment horizontal="center" vertical="center" shrinkToFit="1"/>
    </xf>
    <xf numFmtId="20" fontId="22" fillId="2" borderId="36" xfId="0" applyNumberFormat="1" applyFont="1" applyFill="1" applyBorder="1" applyAlignment="1">
      <alignment horizontal="center" vertical="center" shrinkToFit="1"/>
    </xf>
    <xf numFmtId="20" fontId="22" fillId="2" borderId="27" xfId="0" applyNumberFormat="1" applyFont="1" applyFill="1" applyBorder="1" applyAlignment="1">
      <alignment horizontal="center" vertical="center" shrinkToFit="1"/>
    </xf>
    <xf numFmtId="20" fontId="22" fillId="2" borderId="28" xfId="0" applyNumberFormat="1" applyFont="1" applyFill="1" applyBorder="1" applyAlignment="1">
      <alignment horizontal="center" vertical="center" shrinkToFit="1"/>
    </xf>
    <xf numFmtId="176" fontId="22" fillId="2" borderId="23" xfId="0" applyNumberFormat="1" applyFont="1" applyFill="1" applyBorder="1" applyAlignment="1">
      <alignment horizontal="center" vertical="center" wrapText="1" shrinkToFit="1"/>
    </xf>
    <xf numFmtId="176" fontId="22" fillId="2" borderId="46" xfId="0" applyNumberFormat="1" applyFont="1" applyFill="1" applyBorder="1" applyAlignment="1">
      <alignment horizontal="center" vertical="center" wrapText="1" shrinkToFit="1"/>
    </xf>
    <xf numFmtId="20" fontId="22" fillId="2" borderId="7" xfId="0" applyNumberFormat="1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20" fontId="22" fillId="1" borderId="21" xfId="0" applyNumberFormat="1" applyFont="1" applyFill="1" applyBorder="1" applyAlignment="1">
      <alignment horizontal="center" vertical="center"/>
    </xf>
    <xf numFmtId="20" fontId="22" fillId="1" borderId="22" xfId="0" applyNumberFormat="1" applyFont="1" applyFill="1" applyBorder="1" applyAlignment="1">
      <alignment horizontal="center" vertical="center"/>
    </xf>
    <xf numFmtId="20" fontId="22" fillId="2" borderId="7" xfId="0" applyNumberFormat="1" applyFont="1" applyFill="1" applyBorder="1" applyAlignment="1">
      <alignment horizontal="center" vertical="center" shrinkToFit="1"/>
    </xf>
    <xf numFmtId="20" fontId="22" fillId="2" borderId="24" xfId="0" applyNumberFormat="1" applyFont="1" applyFill="1" applyBorder="1" applyAlignment="1">
      <alignment horizontal="center" vertical="center" shrinkToFit="1"/>
    </xf>
    <xf numFmtId="0" fontId="22" fillId="1" borderId="7" xfId="0" applyFont="1" applyFill="1" applyBorder="1" applyAlignment="1">
      <alignment horizontal="center" vertical="center"/>
    </xf>
    <xf numFmtId="0" fontId="22" fillId="1" borderId="24" xfId="0" applyFont="1" applyFill="1" applyBorder="1" applyAlignment="1">
      <alignment horizontal="center" vertical="center"/>
    </xf>
    <xf numFmtId="20" fontId="22" fillId="0" borderId="7" xfId="0" applyNumberFormat="1" applyFont="1" applyBorder="1" applyAlignment="1">
      <alignment horizontal="center" vertical="center" shrinkToFit="1"/>
    </xf>
    <xf numFmtId="20" fontId="22" fillId="0" borderId="24" xfId="0" applyNumberFormat="1" applyFont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/>
    </xf>
    <xf numFmtId="20" fontId="22" fillId="0" borderId="23" xfId="0" applyNumberFormat="1" applyFont="1" applyBorder="1" applyAlignment="1">
      <alignment horizontal="center" vertical="center"/>
    </xf>
    <xf numFmtId="20" fontId="22" fillId="0" borderId="24" xfId="0" applyNumberFormat="1" applyFont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20" fontId="22" fillId="1" borderId="23" xfId="0" applyNumberFormat="1" applyFont="1" applyFill="1" applyBorder="1" applyAlignment="1">
      <alignment horizontal="center" vertical="center"/>
    </xf>
    <xf numFmtId="20" fontId="22" fillId="1" borderId="24" xfId="0" applyNumberFormat="1" applyFont="1" applyFill="1" applyBorder="1" applyAlignment="1">
      <alignment horizontal="center" vertical="center"/>
    </xf>
    <xf numFmtId="0" fontId="22" fillId="1" borderId="21" xfId="0" applyFont="1" applyFill="1" applyBorder="1" applyAlignment="1">
      <alignment horizontal="center" vertical="center" wrapText="1"/>
    </xf>
    <xf numFmtId="20" fontId="22" fillId="1" borderId="7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20" fontId="22" fillId="0" borderId="7" xfId="0" applyNumberFormat="1" applyFont="1" applyBorder="1" applyAlignment="1">
      <alignment horizontal="center" vertical="center"/>
    </xf>
    <xf numFmtId="20" fontId="22" fillId="1" borderId="7" xfId="0" applyNumberFormat="1" applyFont="1" applyFill="1" applyBorder="1" applyAlignment="1">
      <alignment horizontal="center" vertical="center" shrinkToFit="1"/>
    </xf>
    <xf numFmtId="20" fontId="22" fillId="1" borderId="24" xfId="0" applyNumberFormat="1" applyFont="1" applyFill="1" applyBorder="1" applyAlignment="1">
      <alignment horizontal="center" vertical="center" shrinkToFit="1"/>
    </xf>
    <xf numFmtId="176" fontId="22" fillId="1" borderId="44" xfId="0" applyNumberFormat="1" applyFont="1" applyFill="1" applyBorder="1" applyAlignment="1">
      <alignment horizontal="center" vertical="center" wrapText="1" shrinkToFit="1"/>
    </xf>
    <xf numFmtId="176" fontId="22" fillId="1" borderId="45" xfId="0" applyNumberFormat="1" applyFont="1" applyFill="1" applyBorder="1" applyAlignment="1">
      <alignment horizontal="center" vertical="center" wrapText="1" shrinkToFit="1"/>
    </xf>
    <xf numFmtId="20" fontId="22" fillId="1" borderId="35" xfId="0" applyNumberFormat="1" applyFont="1" applyFill="1" applyBorder="1" applyAlignment="1">
      <alignment horizontal="center" vertical="center" shrinkToFit="1"/>
    </xf>
    <xf numFmtId="20" fontId="22" fillId="1" borderId="36" xfId="0" applyNumberFormat="1" applyFont="1" applyFill="1" applyBorder="1" applyAlignment="1">
      <alignment horizontal="center" vertical="center" shrinkToFit="1"/>
    </xf>
    <xf numFmtId="176" fontId="22" fillId="1" borderId="20" xfId="0" applyNumberFormat="1" applyFont="1" applyFill="1" applyBorder="1" applyAlignment="1">
      <alignment horizontal="center" vertical="center" wrapText="1"/>
    </xf>
    <xf numFmtId="176" fontId="22" fillId="1" borderId="47" xfId="0" applyNumberFormat="1" applyFont="1" applyFill="1" applyBorder="1" applyAlignment="1">
      <alignment horizontal="center" vertical="center" wrapText="1"/>
    </xf>
    <xf numFmtId="0" fontId="22" fillId="1" borderId="40" xfId="0" applyFont="1" applyFill="1" applyBorder="1" applyAlignment="1">
      <alignment horizontal="center" vertical="center"/>
    </xf>
    <xf numFmtId="0" fontId="22" fillId="1" borderId="4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20" fontId="22" fillId="1" borderId="27" xfId="0" applyNumberFormat="1" applyFont="1" applyFill="1" applyBorder="1" applyAlignment="1">
      <alignment horizontal="center" vertical="center" shrinkToFit="1"/>
    </xf>
    <xf numFmtId="20" fontId="22" fillId="1" borderId="28" xfId="0" applyNumberFormat="1" applyFont="1" applyFill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/>
    </xf>
    <xf numFmtId="176" fontId="22" fillId="1" borderId="20" xfId="0" applyNumberFormat="1" applyFont="1" applyFill="1" applyBorder="1" applyAlignment="1">
      <alignment horizontal="center" vertical="center"/>
    </xf>
    <xf numFmtId="176" fontId="22" fillId="1" borderId="47" xfId="0" applyNumberFormat="1" applyFont="1" applyFill="1" applyBorder="1" applyAlignment="1">
      <alignment horizontal="center" vertical="center"/>
    </xf>
    <xf numFmtId="0" fontId="22" fillId="1" borderId="43" xfId="0" applyFont="1" applyFill="1" applyBorder="1" applyAlignment="1">
      <alignment horizontal="center" vertical="center"/>
    </xf>
    <xf numFmtId="0" fontId="22" fillId="1" borderId="25" xfId="0" applyFont="1" applyFill="1" applyBorder="1" applyAlignment="1">
      <alignment horizontal="center" vertical="center"/>
    </xf>
    <xf numFmtId="20" fontId="22" fillId="0" borderId="27" xfId="0" applyNumberFormat="1" applyFont="1" applyBorder="1" applyAlignment="1">
      <alignment horizontal="center" vertical="center" shrinkToFit="1"/>
    </xf>
    <xf numFmtId="20" fontId="22" fillId="0" borderId="28" xfId="0" applyNumberFormat="1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horizontal="center" vertical="center"/>
    </xf>
    <xf numFmtId="176" fontId="22" fillId="4" borderId="49" xfId="0" applyNumberFormat="1" applyFont="1" applyFill="1" applyBorder="1" applyAlignment="1">
      <alignment horizontal="center" vertical="center" wrapText="1" shrinkToFit="1"/>
    </xf>
    <xf numFmtId="176" fontId="22" fillId="4" borderId="50" xfId="0" applyNumberFormat="1" applyFont="1" applyFill="1" applyBorder="1" applyAlignment="1">
      <alignment horizontal="center" vertical="center" wrapText="1" shrinkToFit="1"/>
    </xf>
    <xf numFmtId="176" fontId="11" fillId="0" borderId="51" xfId="0" applyNumberFormat="1" applyFont="1" applyBorder="1" applyAlignment="1">
      <alignment horizontal="center" vertical="center"/>
    </xf>
    <xf numFmtId="176" fontId="11" fillId="0" borderId="5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8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112386" name="Text Box 1">
          <a:extLst>
            <a:ext uri="{FF2B5EF4-FFF2-40B4-BE49-F238E27FC236}">
              <a16:creationId xmlns:a16="http://schemas.microsoft.com/office/drawing/2014/main" id="{00000000-0008-0000-0000-000002B70100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112387" name="Text Box 2">
          <a:extLst>
            <a:ext uri="{FF2B5EF4-FFF2-40B4-BE49-F238E27FC236}">
              <a16:creationId xmlns:a16="http://schemas.microsoft.com/office/drawing/2014/main" id="{00000000-0008-0000-0000-000003B70100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112388" name="Text Box 3">
          <a:extLst>
            <a:ext uri="{FF2B5EF4-FFF2-40B4-BE49-F238E27FC236}">
              <a16:creationId xmlns:a16="http://schemas.microsoft.com/office/drawing/2014/main" id="{00000000-0008-0000-0000-000004B70100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112389" name="Text Box 4">
          <a:extLst>
            <a:ext uri="{FF2B5EF4-FFF2-40B4-BE49-F238E27FC236}">
              <a16:creationId xmlns:a16="http://schemas.microsoft.com/office/drawing/2014/main" id="{00000000-0008-0000-0000-000005B70100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112390" name="Text Box 5">
          <a:extLst>
            <a:ext uri="{FF2B5EF4-FFF2-40B4-BE49-F238E27FC236}">
              <a16:creationId xmlns:a16="http://schemas.microsoft.com/office/drawing/2014/main" id="{00000000-0008-0000-0000-000006B70100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112391" name="Text Box 6">
          <a:extLst>
            <a:ext uri="{FF2B5EF4-FFF2-40B4-BE49-F238E27FC236}">
              <a16:creationId xmlns:a16="http://schemas.microsoft.com/office/drawing/2014/main" id="{00000000-0008-0000-0000-000007B70100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112392" name="Text Box 1">
          <a:extLst>
            <a:ext uri="{FF2B5EF4-FFF2-40B4-BE49-F238E27FC236}">
              <a16:creationId xmlns:a16="http://schemas.microsoft.com/office/drawing/2014/main" id="{00000000-0008-0000-0000-000008B7010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393" name="Text Box 2">
          <a:extLst>
            <a:ext uri="{FF2B5EF4-FFF2-40B4-BE49-F238E27FC236}">
              <a16:creationId xmlns:a16="http://schemas.microsoft.com/office/drawing/2014/main" id="{00000000-0008-0000-0000-000009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394" name="Text Box 3">
          <a:extLst>
            <a:ext uri="{FF2B5EF4-FFF2-40B4-BE49-F238E27FC236}">
              <a16:creationId xmlns:a16="http://schemas.microsoft.com/office/drawing/2014/main" id="{00000000-0008-0000-0000-00000A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395" name="Text Box 4">
          <a:extLst>
            <a:ext uri="{FF2B5EF4-FFF2-40B4-BE49-F238E27FC236}">
              <a16:creationId xmlns:a16="http://schemas.microsoft.com/office/drawing/2014/main" id="{00000000-0008-0000-0000-00000B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396" name="Text Box 5">
          <a:extLst>
            <a:ext uri="{FF2B5EF4-FFF2-40B4-BE49-F238E27FC236}">
              <a16:creationId xmlns:a16="http://schemas.microsoft.com/office/drawing/2014/main" id="{00000000-0008-0000-0000-00000C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397" name="Text Box 6">
          <a:extLst>
            <a:ext uri="{FF2B5EF4-FFF2-40B4-BE49-F238E27FC236}">
              <a16:creationId xmlns:a16="http://schemas.microsoft.com/office/drawing/2014/main" id="{00000000-0008-0000-0000-00000D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398" name="Text Box 7">
          <a:extLst>
            <a:ext uri="{FF2B5EF4-FFF2-40B4-BE49-F238E27FC236}">
              <a16:creationId xmlns:a16="http://schemas.microsoft.com/office/drawing/2014/main" id="{00000000-0008-0000-0000-00000E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399" name="Text Box 8">
          <a:extLst>
            <a:ext uri="{FF2B5EF4-FFF2-40B4-BE49-F238E27FC236}">
              <a16:creationId xmlns:a16="http://schemas.microsoft.com/office/drawing/2014/main" id="{00000000-0008-0000-0000-00000F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00" name="Text Box 9">
          <a:extLst>
            <a:ext uri="{FF2B5EF4-FFF2-40B4-BE49-F238E27FC236}">
              <a16:creationId xmlns:a16="http://schemas.microsoft.com/office/drawing/2014/main" id="{00000000-0008-0000-0000-000010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01" name="Text Box 10">
          <a:extLst>
            <a:ext uri="{FF2B5EF4-FFF2-40B4-BE49-F238E27FC236}">
              <a16:creationId xmlns:a16="http://schemas.microsoft.com/office/drawing/2014/main" id="{00000000-0008-0000-0000-000011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02" name="Text Box 11">
          <a:extLst>
            <a:ext uri="{FF2B5EF4-FFF2-40B4-BE49-F238E27FC236}">
              <a16:creationId xmlns:a16="http://schemas.microsoft.com/office/drawing/2014/main" id="{00000000-0008-0000-0000-000012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03" name="Text Box 12">
          <a:extLst>
            <a:ext uri="{FF2B5EF4-FFF2-40B4-BE49-F238E27FC236}">
              <a16:creationId xmlns:a16="http://schemas.microsoft.com/office/drawing/2014/main" id="{00000000-0008-0000-0000-000013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04" name="Text Box 13">
          <a:extLst>
            <a:ext uri="{FF2B5EF4-FFF2-40B4-BE49-F238E27FC236}">
              <a16:creationId xmlns:a16="http://schemas.microsoft.com/office/drawing/2014/main" id="{00000000-0008-0000-0000-000014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05" name="Text Box 14">
          <a:extLst>
            <a:ext uri="{FF2B5EF4-FFF2-40B4-BE49-F238E27FC236}">
              <a16:creationId xmlns:a16="http://schemas.microsoft.com/office/drawing/2014/main" id="{00000000-0008-0000-0000-000015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06" name="Text Box 15">
          <a:extLst>
            <a:ext uri="{FF2B5EF4-FFF2-40B4-BE49-F238E27FC236}">
              <a16:creationId xmlns:a16="http://schemas.microsoft.com/office/drawing/2014/main" id="{00000000-0008-0000-0000-000016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07" name="Text Box 16">
          <a:extLst>
            <a:ext uri="{FF2B5EF4-FFF2-40B4-BE49-F238E27FC236}">
              <a16:creationId xmlns:a16="http://schemas.microsoft.com/office/drawing/2014/main" id="{00000000-0008-0000-0000-000017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08" name="Text Box 17">
          <a:extLst>
            <a:ext uri="{FF2B5EF4-FFF2-40B4-BE49-F238E27FC236}">
              <a16:creationId xmlns:a16="http://schemas.microsoft.com/office/drawing/2014/main" id="{00000000-0008-0000-0000-000018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09" name="Text Box 18">
          <a:extLst>
            <a:ext uri="{FF2B5EF4-FFF2-40B4-BE49-F238E27FC236}">
              <a16:creationId xmlns:a16="http://schemas.microsoft.com/office/drawing/2014/main" id="{00000000-0008-0000-0000-000019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10" name="Text Box 19">
          <a:extLst>
            <a:ext uri="{FF2B5EF4-FFF2-40B4-BE49-F238E27FC236}">
              <a16:creationId xmlns:a16="http://schemas.microsoft.com/office/drawing/2014/main" id="{00000000-0008-0000-0000-00001A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11" name="Text Box 20">
          <a:extLst>
            <a:ext uri="{FF2B5EF4-FFF2-40B4-BE49-F238E27FC236}">
              <a16:creationId xmlns:a16="http://schemas.microsoft.com/office/drawing/2014/main" id="{00000000-0008-0000-0000-00001B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12" name="Text Box 21">
          <a:extLst>
            <a:ext uri="{FF2B5EF4-FFF2-40B4-BE49-F238E27FC236}">
              <a16:creationId xmlns:a16="http://schemas.microsoft.com/office/drawing/2014/main" id="{00000000-0008-0000-0000-00001C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13" name="Text Box 2">
          <a:extLst>
            <a:ext uri="{FF2B5EF4-FFF2-40B4-BE49-F238E27FC236}">
              <a16:creationId xmlns:a16="http://schemas.microsoft.com/office/drawing/2014/main" id="{00000000-0008-0000-0000-00001D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14" name="Text Box 3">
          <a:extLst>
            <a:ext uri="{FF2B5EF4-FFF2-40B4-BE49-F238E27FC236}">
              <a16:creationId xmlns:a16="http://schemas.microsoft.com/office/drawing/2014/main" id="{00000000-0008-0000-0000-00001E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15" name="Text Box 4">
          <a:extLst>
            <a:ext uri="{FF2B5EF4-FFF2-40B4-BE49-F238E27FC236}">
              <a16:creationId xmlns:a16="http://schemas.microsoft.com/office/drawing/2014/main" id="{00000000-0008-0000-0000-00001F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16" name="Text Box 5">
          <a:extLst>
            <a:ext uri="{FF2B5EF4-FFF2-40B4-BE49-F238E27FC236}">
              <a16:creationId xmlns:a16="http://schemas.microsoft.com/office/drawing/2014/main" id="{00000000-0008-0000-0000-000020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17" name="Text Box 6">
          <a:extLst>
            <a:ext uri="{FF2B5EF4-FFF2-40B4-BE49-F238E27FC236}">
              <a16:creationId xmlns:a16="http://schemas.microsoft.com/office/drawing/2014/main" id="{00000000-0008-0000-0000-000021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18" name="Text Box 7">
          <a:extLst>
            <a:ext uri="{FF2B5EF4-FFF2-40B4-BE49-F238E27FC236}">
              <a16:creationId xmlns:a16="http://schemas.microsoft.com/office/drawing/2014/main" id="{00000000-0008-0000-0000-000022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19" name="Text Box 8">
          <a:extLst>
            <a:ext uri="{FF2B5EF4-FFF2-40B4-BE49-F238E27FC236}">
              <a16:creationId xmlns:a16="http://schemas.microsoft.com/office/drawing/2014/main" id="{00000000-0008-0000-0000-000023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20" name="Text Box 9">
          <a:extLst>
            <a:ext uri="{FF2B5EF4-FFF2-40B4-BE49-F238E27FC236}">
              <a16:creationId xmlns:a16="http://schemas.microsoft.com/office/drawing/2014/main" id="{00000000-0008-0000-0000-000024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21" name="Text Box 10">
          <a:extLst>
            <a:ext uri="{FF2B5EF4-FFF2-40B4-BE49-F238E27FC236}">
              <a16:creationId xmlns:a16="http://schemas.microsoft.com/office/drawing/2014/main" id="{00000000-0008-0000-0000-000025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22" name="Text Box 11">
          <a:extLst>
            <a:ext uri="{FF2B5EF4-FFF2-40B4-BE49-F238E27FC236}">
              <a16:creationId xmlns:a16="http://schemas.microsoft.com/office/drawing/2014/main" id="{00000000-0008-0000-0000-000026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23" name="Text Box 12">
          <a:extLst>
            <a:ext uri="{FF2B5EF4-FFF2-40B4-BE49-F238E27FC236}">
              <a16:creationId xmlns:a16="http://schemas.microsoft.com/office/drawing/2014/main" id="{00000000-0008-0000-0000-000027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24" name="Text Box 13">
          <a:extLst>
            <a:ext uri="{FF2B5EF4-FFF2-40B4-BE49-F238E27FC236}">
              <a16:creationId xmlns:a16="http://schemas.microsoft.com/office/drawing/2014/main" id="{00000000-0008-0000-0000-000028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25" name="Text Box 14">
          <a:extLst>
            <a:ext uri="{FF2B5EF4-FFF2-40B4-BE49-F238E27FC236}">
              <a16:creationId xmlns:a16="http://schemas.microsoft.com/office/drawing/2014/main" id="{00000000-0008-0000-0000-000029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26" name="Text Box 15">
          <a:extLst>
            <a:ext uri="{FF2B5EF4-FFF2-40B4-BE49-F238E27FC236}">
              <a16:creationId xmlns:a16="http://schemas.microsoft.com/office/drawing/2014/main" id="{00000000-0008-0000-0000-00002A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27" name="Text Box 16">
          <a:extLst>
            <a:ext uri="{FF2B5EF4-FFF2-40B4-BE49-F238E27FC236}">
              <a16:creationId xmlns:a16="http://schemas.microsoft.com/office/drawing/2014/main" id="{00000000-0008-0000-0000-00002B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28" name="Text Box 17">
          <a:extLst>
            <a:ext uri="{FF2B5EF4-FFF2-40B4-BE49-F238E27FC236}">
              <a16:creationId xmlns:a16="http://schemas.microsoft.com/office/drawing/2014/main" id="{00000000-0008-0000-0000-00002C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29" name="Text Box 18">
          <a:extLst>
            <a:ext uri="{FF2B5EF4-FFF2-40B4-BE49-F238E27FC236}">
              <a16:creationId xmlns:a16="http://schemas.microsoft.com/office/drawing/2014/main" id="{00000000-0008-0000-0000-00002D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30" name="Text Box 19">
          <a:extLst>
            <a:ext uri="{FF2B5EF4-FFF2-40B4-BE49-F238E27FC236}">
              <a16:creationId xmlns:a16="http://schemas.microsoft.com/office/drawing/2014/main" id="{00000000-0008-0000-0000-00002E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31" name="Text Box 20">
          <a:extLst>
            <a:ext uri="{FF2B5EF4-FFF2-40B4-BE49-F238E27FC236}">
              <a16:creationId xmlns:a16="http://schemas.microsoft.com/office/drawing/2014/main" id="{00000000-0008-0000-0000-00002F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32" name="Text Box 21">
          <a:extLst>
            <a:ext uri="{FF2B5EF4-FFF2-40B4-BE49-F238E27FC236}">
              <a16:creationId xmlns:a16="http://schemas.microsoft.com/office/drawing/2014/main" id="{00000000-0008-0000-0000-000030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33" name="Text Box 2">
          <a:extLst>
            <a:ext uri="{FF2B5EF4-FFF2-40B4-BE49-F238E27FC236}">
              <a16:creationId xmlns:a16="http://schemas.microsoft.com/office/drawing/2014/main" id="{00000000-0008-0000-0000-000031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34" name="Text Box 4">
          <a:extLst>
            <a:ext uri="{FF2B5EF4-FFF2-40B4-BE49-F238E27FC236}">
              <a16:creationId xmlns:a16="http://schemas.microsoft.com/office/drawing/2014/main" id="{00000000-0008-0000-0000-000032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35" name="Text Box 5">
          <a:extLst>
            <a:ext uri="{FF2B5EF4-FFF2-40B4-BE49-F238E27FC236}">
              <a16:creationId xmlns:a16="http://schemas.microsoft.com/office/drawing/2014/main" id="{00000000-0008-0000-0000-000033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36" name="Text Box 6">
          <a:extLst>
            <a:ext uri="{FF2B5EF4-FFF2-40B4-BE49-F238E27FC236}">
              <a16:creationId xmlns:a16="http://schemas.microsoft.com/office/drawing/2014/main" id="{00000000-0008-0000-0000-000034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37" name="Text Box 12">
          <a:extLst>
            <a:ext uri="{FF2B5EF4-FFF2-40B4-BE49-F238E27FC236}">
              <a16:creationId xmlns:a16="http://schemas.microsoft.com/office/drawing/2014/main" id="{00000000-0008-0000-0000-000035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38" name="Text Box 14">
          <a:extLst>
            <a:ext uri="{FF2B5EF4-FFF2-40B4-BE49-F238E27FC236}">
              <a16:creationId xmlns:a16="http://schemas.microsoft.com/office/drawing/2014/main" id="{00000000-0008-0000-0000-000036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39" name="Text Box 15">
          <a:extLst>
            <a:ext uri="{FF2B5EF4-FFF2-40B4-BE49-F238E27FC236}">
              <a16:creationId xmlns:a16="http://schemas.microsoft.com/office/drawing/2014/main" id="{00000000-0008-0000-0000-000037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40" name="Text Box 16">
          <a:extLst>
            <a:ext uri="{FF2B5EF4-FFF2-40B4-BE49-F238E27FC236}">
              <a16:creationId xmlns:a16="http://schemas.microsoft.com/office/drawing/2014/main" id="{00000000-0008-0000-0000-000038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41" name="Text Box 17">
          <a:extLst>
            <a:ext uri="{FF2B5EF4-FFF2-40B4-BE49-F238E27FC236}">
              <a16:creationId xmlns:a16="http://schemas.microsoft.com/office/drawing/2014/main" id="{00000000-0008-0000-0000-000039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42" name="Text Box 19">
          <a:extLst>
            <a:ext uri="{FF2B5EF4-FFF2-40B4-BE49-F238E27FC236}">
              <a16:creationId xmlns:a16="http://schemas.microsoft.com/office/drawing/2014/main" id="{00000000-0008-0000-0000-00003A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43" name="Text Box 20">
          <a:extLst>
            <a:ext uri="{FF2B5EF4-FFF2-40B4-BE49-F238E27FC236}">
              <a16:creationId xmlns:a16="http://schemas.microsoft.com/office/drawing/2014/main" id="{00000000-0008-0000-0000-00003B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44" name="Text Box 21">
          <a:extLst>
            <a:ext uri="{FF2B5EF4-FFF2-40B4-BE49-F238E27FC236}">
              <a16:creationId xmlns:a16="http://schemas.microsoft.com/office/drawing/2014/main" id="{00000000-0008-0000-0000-00003C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45" name="Text Box 24">
          <a:extLst>
            <a:ext uri="{FF2B5EF4-FFF2-40B4-BE49-F238E27FC236}">
              <a16:creationId xmlns:a16="http://schemas.microsoft.com/office/drawing/2014/main" id="{00000000-0008-0000-0000-00003D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46" name="Text Box 25">
          <a:extLst>
            <a:ext uri="{FF2B5EF4-FFF2-40B4-BE49-F238E27FC236}">
              <a16:creationId xmlns:a16="http://schemas.microsoft.com/office/drawing/2014/main" id="{00000000-0008-0000-0000-00003E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47" name="Text Box 26">
          <a:extLst>
            <a:ext uri="{FF2B5EF4-FFF2-40B4-BE49-F238E27FC236}">
              <a16:creationId xmlns:a16="http://schemas.microsoft.com/office/drawing/2014/main" id="{00000000-0008-0000-0000-00003F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112448" name="Text Box 1">
          <a:extLst>
            <a:ext uri="{FF2B5EF4-FFF2-40B4-BE49-F238E27FC236}">
              <a16:creationId xmlns:a16="http://schemas.microsoft.com/office/drawing/2014/main" id="{00000000-0008-0000-0000-000040B7010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49" name="Text Box 2">
          <a:extLst>
            <a:ext uri="{FF2B5EF4-FFF2-40B4-BE49-F238E27FC236}">
              <a16:creationId xmlns:a16="http://schemas.microsoft.com/office/drawing/2014/main" id="{00000000-0008-0000-0000-000041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50" name="Text Box 3">
          <a:extLst>
            <a:ext uri="{FF2B5EF4-FFF2-40B4-BE49-F238E27FC236}">
              <a16:creationId xmlns:a16="http://schemas.microsoft.com/office/drawing/2014/main" id="{00000000-0008-0000-0000-000042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51" name="Text Box 4">
          <a:extLst>
            <a:ext uri="{FF2B5EF4-FFF2-40B4-BE49-F238E27FC236}">
              <a16:creationId xmlns:a16="http://schemas.microsoft.com/office/drawing/2014/main" id="{00000000-0008-0000-0000-000043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52" name="Text Box 5">
          <a:extLst>
            <a:ext uri="{FF2B5EF4-FFF2-40B4-BE49-F238E27FC236}">
              <a16:creationId xmlns:a16="http://schemas.microsoft.com/office/drawing/2014/main" id="{00000000-0008-0000-0000-000044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53" name="Text Box 6">
          <a:extLst>
            <a:ext uri="{FF2B5EF4-FFF2-40B4-BE49-F238E27FC236}">
              <a16:creationId xmlns:a16="http://schemas.microsoft.com/office/drawing/2014/main" id="{00000000-0008-0000-0000-000045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54" name="Text Box 7">
          <a:extLst>
            <a:ext uri="{FF2B5EF4-FFF2-40B4-BE49-F238E27FC236}">
              <a16:creationId xmlns:a16="http://schemas.microsoft.com/office/drawing/2014/main" id="{00000000-0008-0000-0000-000046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55" name="Text Box 8">
          <a:extLst>
            <a:ext uri="{FF2B5EF4-FFF2-40B4-BE49-F238E27FC236}">
              <a16:creationId xmlns:a16="http://schemas.microsoft.com/office/drawing/2014/main" id="{00000000-0008-0000-0000-000047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56" name="Text Box 9">
          <a:extLst>
            <a:ext uri="{FF2B5EF4-FFF2-40B4-BE49-F238E27FC236}">
              <a16:creationId xmlns:a16="http://schemas.microsoft.com/office/drawing/2014/main" id="{00000000-0008-0000-0000-000048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57" name="Text Box 10">
          <a:extLst>
            <a:ext uri="{FF2B5EF4-FFF2-40B4-BE49-F238E27FC236}">
              <a16:creationId xmlns:a16="http://schemas.microsoft.com/office/drawing/2014/main" id="{00000000-0008-0000-0000-000049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58" name="Text Box 11">
          <a:extLst>
            <a:ext uri="{FF2B5EF4-FFF2-40B4-BE49-F238E27FC236}">
              <a16:creationId xmlns:a16="http://schemas.microsoft.com/office/drawing/2014/main" id="{00000000-0008-0000-0000-00004A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59" name="Text Box 12">
          <a:extLst>
            <a:ext uri="{FF2B5EF4-FFF2-40B4-BE49-F238E27FC236}">
              <a16:creationId xmlns:a16="http://schemas.microsoft.com/office/drawing/2014/main" id="{00000000-0008-0000-0000-00004B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60" name="Text Box 13">
          <a:extLst>
            <a:ext uri="{FF2B5EF4-FFF2-40B4-BE49-F238E27FC236}">
              <a16:creationId xmlns:a16="http://schemas.microsoft.com/office/drawing/2014/main" id="{00000000-0008-0000-0000-00004C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61" name="Text Box 14">
          <a:extLst>
            <a:ext uri="{FF2B5EF4-FFF2-40B4-BE49-F238E27FC236}">
              <a16:creationId xmlns:a16="http://schemas.microsoft.com/office/drawing/2014/main" id="{00000000-0008-0000-0000-00004D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62" name="Text Box 15">
          <a:extLst>
            <a:ext uri="{FF2B5EF4-FFF2-40B4-BE49-F238E27FC236}">
              <a16:creationId xmlns:a16="http://schemas.microsoft.com/office/drawing/2014/main" id="{00000000-0008-0000-0000-00004E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63" name="Text Box 16">
          <a:extLst>
            <a:ext uri="{FF2B5EF4-FFF2-40B4-BE49-F238E27FC236}">
              <a16:creationId xmlns:a16="http://schemas.microsoft.com/office/drawing/2014/main" id="{00000000-0008-0000-0000-00004F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64" name="Text Box 17">
          <a:extLst>
            <a:ext uri="{FF2B5EF4-FFF2-40B4-BE49-F238E27FC236}">
              <a16:creationId xmlns:a16="http://schemas.microsoft.com/office/drawing/2014/main" id="{00000000-0008-0000-0000-000050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65" name="Text Box 18">
          <a:extLst>
            <a:ext uri="{FF2B5EF4-FFF2-40B4-BE49-F238E27FC236}">
              <a16:creationId xmlns:a16="http://schemas.microsoft.com/office/drawing/2014/main" id="{00000000-0008-0000-0000-000051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66" name="Text Box 19">
          <a:extLst>
            <a:ext uri="{FF2B5EF4-FFF2-40B4-BE49-F238E27FC236}">
              <a16:creationId xmlns:a16="http://schemas.microsoft.com/office/drawing/2014/main" id="{00000000-0008-0000-0000-000052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67" name="Text Box 20">
          <a:extLst>
            <a:ext uri="{FF2B5EF4-FFF2-40B4-BE49-F238E27FC236}">
              <a16:creationId xmlns:a16="http://schemas.microsoft.com/office/drawing/2014/main" id="{00000000-0008-0000-0000-000053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68" name="Text Box 21">
          <a:extLst>
            <a:ext uri="{FF2B5EF4-FFF2-40B4-BE49-F238E27FC236}">
              <a16:creationId xmlns:a16="http://schemas.microsoft.com/office/drawing/2014/main" id="{00000000-0008-0000-0000-000054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69" name="Text Box 2">
          <a:extLst>
            <a:ext uri="{FF2B5EF4-FFF2-40B4-BE49-F238E27FC236}">
              <a16:creationId xmlns:a16="http://schemas.microsoft.com/office/drawing/2014/main" id="{00000000-0008-0000-0000-000055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70" name="Text Box 3">
          <a:extLst>
            <a:ext uri="{FF2B5EF4-FFF2-40B4-BE49-F238E27FC236}">
              <a16:creationId xmlns:a16="http://schemas.microsoft.com/office/drawing/2014/main" id="{00000000-0008-0000-0000-000056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71" name="Text Box 4">
          <a:extLst>
            <a:ext uri="{FF2B5EF4-FFF2-40B4-BE49-F238E27FC236}">
              <a16:creationId xmlns:a16="http://schemas.microsoft.com/office/drawing/2014/main" id="{00000000-0008-0000-0000-000057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72" name="Text Box 5">
          <a:extLst>
            <a:ext uri="{FF2B5EF4-FFF2-40B4-BE49-F238E27FC236}">
              <a16:creationId xmlns:a16="http://schemas.microsoft.com/office/drawing/2014/main" id="{00000000-0008-0000-0000-000058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73" name="Text Box 6">
          <a:extLst>
            <a:ext uri="{FF2B5EF4-FFF2-40B4-BE49-F238E27FC236}">
              <a16:creationId xmlns:a16="http://schemas.microsoft.com/office/drawing/2014/main" id="{00000000-0008-0000-0000-000059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74" name="Text Box 7">
          <a:extLst>
            <a:ext uri="{FF2B5EF4-FFF2-40B4-BE49-F238E27FC236}">
              <a16:creationId xmlns:a16="http://schemas.microsoft.com/office/drawing/2014/main" id="{00000000-0008-0000-0000-00005A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75" name="Text Box 8">
          <a:extLst>
            <a:ext uri="{FF2B5EF4-FFF2-40B4-BE49-F238E27FC236}">
              <a16:creationId xmlns:a16="http://schemas.microsoft.com/office/drawing/2014/main" id="{00000000-0008-0000-0000-00005B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76" name="Text Box 9">
          <a:extLst>
            <a:ext uri="{FF2B5EF4-FFF2-40B4-BE49-F238E27FC236}">
              <a16:creationId xmlns:a16="http://schemas.microsoft.com/office/drawing/2014/main" id="{00000000-0008-0000-0000-00005C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77" name="Text Box 10">
          <a:extLst>
            <a:ext uri="{FF2B5EF4-FFF2-40B4-BE49-F238E27FC236}">
              <a16:creationId xmlns:a16="http://schemas.microsoft.com/office/drawing/2014/main" id="{00000000-0008-0000-0000-00005D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78" name="Text Box 11">
          <a:extLst>
            <a:ext uri="{FF2B5EF4-FFF2-40B4-BE49-F238E27FC236}">
              <a16:creationId xmlns:a16="http://schemas.microsoft.com/office/drawing/2014/main" id="{00000000-0008-0000-0000-00005E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79" name="Text Box 12">
          <a:extLst>
            <a:ext uri="{FF2B5EF4-FFF2-40B4-BE49-F238E27FC236}">
              <a16:creationId xmlns:a16="http://schemas.microsoft.com/office/drawing/2014/main" id="{00000000-0008-0000-0000-00005F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80" name="Text Box 13">
          <a:extLst>
            <a:ext uri="{FF2B5EF4-FFF2-40B4-BE49-F238E27FC236}">
              <a16:creationId xmlns:a16="http://schemas.microsoft.com/office/drawing/2014/main" id="{00000000-0008-0000-0000-000060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81" name="Text Box 14">
          <a:extLst>
            <a:ext uri="{FF2B5EF4-FFF2-40B4-BE49-F238E27FC236}">
              <a16:creationId xmlns:a16="http://schemas.microsoft.com/office/drawing/2014/main" id="{00000000-0008-0000-0000-000061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82" name="Text Box 15">
          <a:extLst>
            <a:ext uri="{FF2B5EF4-FFF2-40B4-BE49-F238E27FC236}">
              <a16:creationId xmlns:a16="http://schemas.microsoft.com/office/drawing/2014/main" id="{00000000-0008-0000-0000-000062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83" name="Text Box 16">
          <a:extLst>
            <a:ext uri="{FF2B5EF4-FFF2-40B4-BE49-F238E27FC236}">
              <a16:creationId xmlns:a16="http://schemas.microsoft.com/office/drawing/2014/main" id="{00000000-0008-0000-0000-000063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84" name="Text Box 17">
          <a:extLst>
            <a:ext uri="{FF2B5EF4-FFF2-40B4-BE49-F238E27FC236}">
              <a16:creationId xmlns:a16="http://schemas.microsoft.com/office/drawing/2014/main" id="{00000000-0008-0000-0000-000064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2485" name="Text Box 18">
          <a:extLst>
            <a:ext uri="{FF2B5EF4-FFF2-40B4-BE49-F238E27FC236}">
              <a16:creationId xmlns:a16="http://schemas.microsoft.com/office/drawing/2014/main" id="{00000000-0008-0000-0000-000065B7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86" name="Text Box 19">
          <a:extLst>
            <a:ext uri="{FF2B5EF4-FFF2-40B4-BE49-F238E27FC236}">
              <a16:creationId xmlns:a16="http://schemas.microsoft.com/office/drawing/2014/main" id="{00000000-0008-0000-0000-000066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87" name="Text Box 20">
          <a:extLst>
            <a:ext uri="{FF2B5EF4-FFF2-40B4-BE49-F238E27FC236}">
              <a16:creationId xmlns:a16="http://schemas.microsoft.com/office/drawing/2014/main" id="{00000000-0008-0000-0000-000067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88" name="Text Box 21">
          <a:extLst>
            <a:ext uri="{FF2B5EF4-FFF2-40B4-BE49-F238E27FC236}">
              <a16:creationId xmlns:a16="http://schemas.microsoft.com/office/drawing/2014/main" id="{00000000-0008-0000-0000-000068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89" name="Text Box 2">
          <a:extLst>
            <a:ext uri="{FF2B5EF4-FFF2-40B4-BE49-F238E27FC236}">
              <a16:creationId xmlns:a16="http://schemas.microsoft.com/office/drawing/2014/main" id="{00000000-0008-0000-0000-000069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90" name="Text Box 4">
          <a:extLst>
            <a:ext uri="{FF2B5EF4-FFF2-40B4-BE49-F238E27FC236}">
              <a16:creationId xmlns:a16="http://schemas.microsoft.com/office/drawing/2014/main" id="{00000000-0008-0000-0000-00006A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91" name="Text Box 5">
          <a:extLst>
            <a:ext uri="{FF2B5EF4-FFF2-40B4-BE49-F238E27FC236}">
              <a16:creationId xmlns:a16="http://schemas.microsoft.com/office/drawing/2014/main" id="{00000000-0008-0000-0000-00006B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92" name="Text Box 6">
          <a:extLst>
            <a:ext uri="{FF2B5EF4-FFF2-40B4-BE49-F238E27FC236}">
              <a16:creationId xmlns:a16="http://schemas.microsoft.com/office/drawing/2014/main" id="{00000000-0008-0000-0000-00006C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93" name="Text Box 12">
          <a:extLst>
            <a:ext uri="{FF2B5EF4-FFF2-40B4-BE49-F238E27FC236}">
              <a16:creationId xmlns:a16="http://schemas.microsoft.com/office/drawing/2014/main" id="{00000000-0008-0000-0000-00006D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94" name="Text Box 14">
          <a:extLst>
            <a:ext uri="{FF2B5EF4-FFF2-40B4-BE49-F238E27FC236}">
              <a16:creationId xmlns:a16="http://schemas.microsoft.com/office/drawing/2014/main" id="{00000000-0008-0000-0000-00006E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95" name="Text Box 15">
          <a:extLst>
            <a:ext uri="{FF2B5EF4-FFF2-40B4-BE49-F238E27FC236}">
              <a16:creationId xmlns:a16="http://schemas.microsoft.com/office/drawing/2014/main" id="{00000000-0008-0000-0000-00006F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496" name="Text Box 16">
          <a:extLst>
            <a:ext uri="{FF2B5EF4-FFF2-40B4-BE49-F238E27FC236}">
              <a16:creationId xmlns:a16="http://schemas.microsoft.com/office/drawing/2014/main" id="{00000000-0008-0000-0000-000070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2497" name="Text Box 17">
          <a:extLst>
            <a:ext uri="{FF2B5EF4-FFF2-40B4-BE49-F238E27FC236}">
              <a16:creationId xmlns:a16="http://schemas.microsoft.com/office/drawing/2014/main" id="{00000000-0008-0000-0000-000071B7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2498" name="Text Box 19">
          <a:extLst>
            <a:ext uri="{FF2B5EF4-FFF2-40B4-BE49-F238E27FC236}">
              <a16:creationId xmlns:a16="http://schemas.microsoft.com/office/drawing/2014/main" id="{00000000-0008-0000-0000-000072B7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499" name="Text Box 20">
          <a:extLst>
            <a:ext uri="{FF2B5EF4-FFF2-40B4-BE49-F238E27FC236}">
              <a16:creationId xmlns:a16="http://schemas.microsoft.com/office/drawing/2014/main" id="{00000000-0008-0000-0000-000073B7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500" name="Text Box 21">
          <a:extLst>
            <a:ext uri="{FF2B5EF4-FFF2-40B4-BE49-F238E27FC236}">
              <a16:creationId xmlns:a16="http://schemas.microsoft.com/office/drawing/2014/main" id="{00000000-0008-0000-0000-000074B7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783179-DC44-416E-B80A-92A253A48A31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E5B04F-7E1F-42E4-8485-DAA7D0ED527A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0427717-9AFC-49A7-AF1D-5EF31361E028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75D3153-E891-4356-81C5-9D2083EA13E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42457C4-5AE0-4FC9-99E5-C7558C30860E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DC20B2E-03E6-469C-BACC-0CDAD84F194C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3EBA8A9-56B0-4437-9D49-BE51EE8BFC64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EAFA824-5EA5-4C34-B375-5316CAE07CD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582C45C1-D425-43F5-93B1-3F484D65B09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705C34AF-231C-462A-A710-A58C3F137B0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CFB91EF-3245-427E-B2A6-B9707AE744A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4D91F07D-603A-4C73-A663-9E978269D49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3E2DA1A8-7674-422A-AEB7-95A5521359A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381063E2-B49C-4676-A819-2A131AD8CA1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F041DE1C-EE39-46FB-9ADE-A4810F8F37A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AE2862DA-590A-4AD6-B595-FB478FF4168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A9F05F6B-D258-4B71-ACAC-007AA70DEA1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DCA146EC-B5A2-474F-9A56-6644CB4A302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4F8B0C2B-5405-4C6C-8FA7-5906DF57865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DCB55635-30A9-4C3F-B1BA-F9AE12F9B7C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93BBECB4-CAEC-472F-B112-AD1AED44511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85D8C2D2-150B-4C87-BEA3-1C223F4AB96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0654AA6-9BC2-402F-9089-62769C605A9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F4AF6F1D-18F9-4D77-869E-23983D38CDE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BF7682ED-5B60-4D63-99B6-7EB3FDCA376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8971174B-F3EE-4009-85AF-3125307AFAD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5561C965-A22D-40F3-A284-0EA9A5E1981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81E334F-5B01-483D-B2FE-74740BA5F64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63140FA-E62F-489E-AE3A-4667A9FDAF4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0355590-8E56-4E2D-893B-0A11E2071B9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9AAA2D59-37E6-4D44-A0F0-D2F59C22B1A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C2B7AC13-35D9-46D5-982C-CCE49C9D502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3F6C4159-FD11-4167-86B0-2B4FF2E96A1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5C1582F-23CB-484F-9FFB-6DE7ABFB090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4E4127CF-CCBD-417D-A7BB-23E00C1EDBF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BB3960E7-7183-4C10-8C9A-785439E46D8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827EFB2A-B9AD-42B4-9CEF-249243FF887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7E7F59CD-FDF2-4901-9233-CF670C8D48D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A1A0D73F-0762-4BAC-B470-F926784CE44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1C72135E-934E-4F78-9FCF-75A934FF3C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2AC74582-04EE-4CD7-B1E8-35B811BB5BA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D0DECE6E-E1DC-482D-8C76-82E67776C0B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8C4AC4CC-7D4F-42D9-81E8-7E368AED562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2B8B828-0110-45A1-8CAC-FC223BFE374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59FE05F-CB35-48A7-A619-E342D2A3AF9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643BC556-4ECB-4AA4-8734-3AF6CFA6EA7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D739F726-A613-43D5-B3FC-86DE527BFA8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7609B764-0822-4417-933A-1265E8DD66C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856D2CC-62DC-4BD8-AAEE-1A3EE29A2A0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80B87A05-0758-4847-8738-7C86F14F4D0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D3B179DB-D92F-475E-A265-B53202F0629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92362936-2D3C-4592-A528-92E0C165A16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27704E2F-68B9-4B71-9347-8F2D08D6449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1237A708-34C4-4C7E-A0E5-36A53438E11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FB1CF5ED-094A-43E5-BB7A-9FC3736D196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76643745-3656-4DE3-A33E-3A5FFB7FFAF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3669BA0C-FD34-429E-BA12-A856DA2CD68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799EF075-DB99-4B9D-927E-F549723EF57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57BC1F10-47D4-4BFD-82FA-0EFDA6068FF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3D6E09B0-CB90-441C-A40B-2E5EF724900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F1DF84E5-173E-40D3-A74E-8A7403448A5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CB52DE2B-489F-42A8-B44A-83CC270382D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1E5148B8-1E76-4AB7-B384-F532DD3BFAAE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EA478864-B930-4AED-B3B5-27BFAC2B2E0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99FF59BB-7663-4F83-864E-4AB2711D5D2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B7E4549D-95B0-4234-8855-758A062FABC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2751173B-B086-444F-81E5-F055ADDB83E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60C7A18F-C409-4F8A-8C6F-EE0D47FF6AF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9FD3709D-F74A-494B-A4B8-2A4FCD3BF67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E7C98E1C-0F28-482F-963A-9DE02BABEF5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DA40D3DD-FBF4-49AC-AA58-8561911374F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D5A3E07C-C40D-4DB1-978C-6FB204AECAA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318B1D87-46B7-4630-9556-9C08ED73119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A2ACFA63-6A54-418E-8AF2-E395DE77FFA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7183A65A-0964-47A6-AFD9-9E057BD29F6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38D7DA2D-7EB4-4444-8838-8D049DE37EF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B9BCCAE7-6209-480C-B3EC-7F5C608615B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B5E5FD76-FF3E-40D4-8603-721C6158EB0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407EA2EB-A7AB-483A-935A-791FD28E8D8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E20DD5C9-D405-42F6-AAA1-51C3C7C6F98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F8AFEEB-C7CD-401D-B38A-FD271D1214A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BE2EB573-58DB-40A2-8F87-377827B8AE7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7EBA5663-4D35-4484-A287-7D435E2B1D8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D597155A-009E-49E7-9F2B-1536E80C7B0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5364A310-B535-4687-944D-F4652E0FE6E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C4710B8F-3AF5-464C-8BF6-7F17B18EF34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FC3783AE-2C1E-45E9-82D0-55778CABB7D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19CB83A0-BC7B-4B54-B056-26FC9218496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6A95036F-ED85-41C3-8341-346508FD478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E49D397-5A8C-4448-9CC9-50A74CC7202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8E6C727E-3247-488A-ACB6-97AE84E1ADC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49728D13-518D-4FD7-9706-61D9B9D8E17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F7F2174A-08E4-4AEA-8AD6-08EF586EAC0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69D2127B-D65E-4FB6-BBC7-4EFC7648115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A1C63C1B-70A9-4774-A2F9-41FBB24AFBE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9031D52E-2645-4853-AF7B-BA40DD7C1D9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18B592FA-1489-4841-88DA-6ACF8BEC6DA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7E644C4C-0DA4-4715-B2DD-CAFB25F47C0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FE11C811-51BC-4499-8B7C-85E3CB71489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3D81BC53-A9F0-477F-896A-4A36AD24268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CC9C6A05-F7C0-4674-A79D-F052C16A73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C8057A62-7157-4B46-9963-38341208EDE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0D265DF5-CC27-43C6-B580-9AC461F0371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A9BBCE32-C096-4125-9958-B440E84BDD3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3399B909-7445-4CB2-B8F6-E86416F1366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8FBF89F5-F956-44C4-BBCC-6E9D03A9F85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A0D59CC7-B170-49A9-A6C1-A9059D28900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5D24C5ED-5533-4924-94FA-BB902BE49CD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E5DB0EAB-D91A-4F5D-A228-5AD39709458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2758DEFF-70AC-4FB6-ACF9-223705AB5EB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22098453-66C0-479E-BD06-3A4A9812B54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DFC4BC59-C3B7-4136-A762-8539760BF42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0CA21706-B023-46C4-AAAC-49A509452C8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D10F1FEC-96DA-4589-9D74-595165D7622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0D940C24-C58F-428E-B085-AB590E4B283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5F3C5F7-3D3B-4A81-AC69-E3747B8D85C5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0E63923-3BC9-4011-8D10-E0708EE8E156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ECB2147-8091-4FC3-B545-899A6E75B1D7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C4329C6-8484-40C0-83C0-5707B8EEBEBF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57B6256-32FD-4667-98D6-8E214E4A5B7B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8A384A2-C964-45A4-BDBA-C8A5FDE684AB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777577E-FD81-47E2-8DE4-5691A5B8F69C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35B7135-6AF8-425E-87E1-E82AC681714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36E41699-A4BB-4B6E-B140-85C2D6ACE1E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D0BC7A25-2A60-4501-9230-F204D38F0E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B2E39E5-E94F-4C91-B9B5-E86634CE7F2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A233C183-156C-4343-90DC-8035D968574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981953D4-0E51-4E3D-9CBC-CFC74B7924B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51233F90-D77D-480D-86B8-662DAEEF649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9AD29E5D-78AC-4D38-B5C9-3EE53903DD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94025501-BCF4-43B8-83DB-F6CDD19BB95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D396D03E-E707-4C8B-A734-97F1A995B7B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74745F5B-F43D-40BE-81D0-875E52EC584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B728316D-DC94-4AE2-9152-B633B4A2434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B5F2E771-958A-4766-A6E2-1FFB9BC92C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A86B23AD-544A-4896-AA68-35DD7347EF6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43C0F1A2-5F3B-4DF3-8002-B44EC1A5B0A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9F1118BD-2F2E-4942-AD90-E8D65F9AADC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C4FE2BAF-5428-4E0C-8C45-FB2942221C2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4976334D-5D43-4F5A-B730-934F4722EC5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484E6C78-1E77-414D-8A1D-EEE9DA53931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0C2E7FDE-84B9-4BAC-9F08-93C12E1CB9C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4B63CB3-7E85-4AB9-875C-573E6142182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66B04796-29EA-41E2-B307-54175BE7ADF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361E523-9DC9-4E41-AB8C-499B03B0BF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E40779AF-614C-4F00-8B18-56FD94C7889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885ED0BE-EDCD-41D5-AC4B-DBC9C541371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2C74D6D2-772E-46F6-B970-25332630D37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9C41DE0B-E1EA-43C0-B5EF-AAC6EF2DED8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9429E62D-106C-4F37-9A5A-8B66F820722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9AB1E203-CE0D-496D-8562-1FB877503E3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1B5E7459-8649-448A-991A-7DCE743B9EC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F4DF3C00-714B-4A1D-87FE-5EF122B5475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10E6256E-6988-4E2F-9876-A7B9A4C65A3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B0E7CFEE-F7EB-4A77-939B-D7468D9919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DF93E93F-086A-4030-8DE4-BC0FF359420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A2DD3210-6D8B-4F18-8EA1-D5353CFA26D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BD2DEB55-21F0-4887-A703-A2C179C28E8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4AF62644-BAC4-47E7-B465-FEA52FD063A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E03304A-3087-4D50-B5AB-BB5B7A446FE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C9D71B1E-9BE9-4DD1-81B0-BC94783CE71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14CDAF74-6E5E-4EC6-92BA-ACB98E62D3D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4B4E676-79B9-4419-B212-2E0B8BDD041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7F0A5DE9-7E44-404C-8762-53A0722F94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CD5E9A8F-CCD3-44F8-9561-9BF926B9C2D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D9677DDA-B211-452A-B035-96E3D90A550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163C8C1A-AAFB-4684-86E9-F3E1E17DD93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F82F0D3F-B3B1-459E-AED8-E2B268B3FB7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58361422-0887-4041-9DC8-FE042FBB0EC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70CCF50F-79F3-4CC1-A8F5-ABCD17C3B5B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A0CD0D3-2CDF-4F76-920E-170750A1327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1E570693-F69F-47C3-BE5B-884BF100843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132358CD-1E16-4107-981C-1583CC25F91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2E86B3AC-40E5-491B-9EE2-76F32955952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7B1ADA59-9229-444A-8E75-B04D31DD617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87EDA1B5-EF87-41F5-8C31-5DAFA658FC7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3B8AD4FF-61E6-4419-AAA2-24E407115C0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6EFBCA1-2F34-436A-8203-2B4875F1590D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B6A52418-9553-4A80-BBCD-780BE29764D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9FE20139-2B7E-4F5C-A75C-6AC334B1B69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480FED32-3010-4F14-A5D1-8108FB55E6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2262E492-FA2B-4A7B-8D3E-909A04CACD4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C9438A0C-7AC5-486D-971E-A7A25FB853D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510C0CE9-EB45-4646-AC80-BC370199CC3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8EEB2024-1CDF-4D91-84E6-BB25F6D544D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E62B110F-AB3C-4AAF-88AC-80D25144D94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8C78C703-2FCE-4E6E-85A0-33005C031E0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CE8CF233-4839-46BA-9BC2-0ED6E68BD52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F2EBCDCC-94A7-42C1-892A-C75B0E6748D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4A1FCDAF-F334-4EED-A63F-DF606FAECD1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D6F6C0BC-DB07-4CAD-8774-161249B0122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70BC7E61-C669-4E5A-8DAA-669C985FABB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B282BFA6-CF11-4BB1-8269-04A104CDAF0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954063D1-5307-4E8E-BF55-4DE6D8B690E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EBD48C47-3DDA-41A8-A778-B4BC57E004F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5DCBA597-DF38-4DA6-8473-909B162BBB0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D3EFF439-2DA3-45FC-A62A-1DB6EB63FD1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8B3444BF-AB55-4827-8D29-AE6DC003B00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B43AB481-08A7-4DA4-BAA0-BB32CD5AA71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75DF9040-9F67-4384-BE78-995BDA65A02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9F3286-13F9-43FE-90AB-7AA55B1D5E2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1164DB0E-8D47-465D-AEA1-157198395E8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F16A2243-3638-49F7-B762-B3D1212CB95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BA1F5FE1-6FEF-4174-B41B-DE97DF61010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98328F3A-8BB1-486F-A500-F90C7BD2C2A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8BCD1617-912B-4D4C-9322-6750D5639A7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88F033A8-04C2-4D1F-92D4-E673CA1C81F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978CB1AC-93BC-4578-9A38-F85F437A608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DBFCBD88-30A8-45D2-820A-70557E0655A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8571AFAB-EDE6-4130-B75A-63D7168DB24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09F05E56-54D8-4757-8B3C-79F7216C357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668A49F8-88ED-4191-A835-9C28F3B3800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0C5181E1-9EC9-4472-B775-DCD820DBC71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6E74219B-C021-4530-A162-16C429D0F43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B43ECFF1-B54C-4BD7-842F-7345753EA36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546DCCD3-24AF-45DF-9BCF-2B44FAA92F5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275C6703-65BF-4F37-8CD2-175586E4808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A344DE9B-FE9A-40A8-8138-4C0D3D75FFE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3083F0D0-09C5-4442-8C38-4770D7DEC51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7FC9EC3C-5BFF-4150-8EF5-269AC6F10B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41A42283-A635-4502-BDEC-3AB226D1B7F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F518E4E6-B5DF-4726-AD46-78059EE8574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449E2B72-320C-4644-80DF-B8BC13A4726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1F76B197-C9E3-4BB5-A864-0A22209EB3C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AA792389-14C9-4C2F-AC70-8B23DC6F91B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4233710-D1D2-483B-85A0-15563EA4993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9CE2B88F-7F08-4414-9337-5DA1FDDADF0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112952FA-D03C-45F5-8BD4-EF1481BC8FB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E6C89EE5-1A86-4860-BC2D-1C4242BE4C9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73CA355F-D623-41CC-A34D-B1C0B1B661A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43D8BB-9AD3-48E9-87C4-2A59B428DC41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82C5AC3-8092-471D-895A-E026A380C6D7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C755A5E-E503-48A2-A903-CE76EDE4C9AC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43EF7F3-67F5-44E6-A40D-67A9380C5FCB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45AF09A-DFD3-4F81-9DA2-EEB317844CE6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5AD9C88-C70B-491C-87B0-B60A0CDD806E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397E13A-BB3D-416E-9E99-AF88A20781C5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8FA1578-AED4-4DBC-9EC6-888408B217B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EBFCF97F-224B-454D-B7EC-5CF495BEBB4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5B4F919-DBF3-4AEB-A8E3-4B487D95BA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BA8B0B3E-F946-4981-9851-E7FE87D3792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D2E1CFE-25F4-4554-97D0-5EC6D87694F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DFFA4221-0E62-4386-8C70-14DFC86EFFB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52EB1FA6-4289-4CF8-A838-B38F78B8B07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2521D986-AC1D-4AB9-959C-25DFA1D8D78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1158250F-D719-4850-8C73-B0BD330602D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540CEDC0-A872-4061-9932-F2DC873BD80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662FD54A-7168-4893-82AF-3B85168AC16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3E75DBEF-4B21-496C-9A09-A6C9C4933AE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5EC47C15-C22D-430B-88F9-916854B27D8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B0A03B3-ED53-4BA9-AF81-D1E99A6E8CB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5696E404-E5A2-4E55-BA1D-84F0E396063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AC88768D-8453-4963-98A7-0F9D6D49527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F57E6418-DDE6-47CB-B28B-ABF8C8AAE8C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394B1AAF-C1D5-4339-929C-55463F4409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EE9A3AE9-E244-47C8-ABD6-8EBAE4E89EB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AA84EA84-AE59-4A35-B0C0-3CC71CD6207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F6307B7-E4AB-4931-8516-46179BE8CC5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7B994FB5-ABC9-4207-955C-C7815BBD6B8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A03E273C-7D12-4BA5-832D-1CD11922A64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C84BE0AC-42ED-47D6-BAD2-DF1E39ABCFF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8A9AE273-B2A0-4ABE-B95F-74C22B13079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31D63D83-58CF-499E-A41D-ED57DCCEE34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7BFF0089-AABB-4D55-AF3D-90CCBB77AB1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65433F29-CCAB-4627-8782-EFBD09D26DE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A5491BEC-2763-414A-A0C7-ECE84E5287C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6DDEE248-EFDE-4D66-94D8-2B92E55101A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AA6082D7-7AED-48DC-B794-467C651281D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2E98C4EE-BC0C-4378-B7C0-F20FE066DFF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E9FAD32-00E4-4144-88F0-2BF25B297FD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ACEBEFAA-52D5-467F-B0F3-CC108371D6A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C3A519B3-8136-49F6-B50C-2A036318697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1B9058FD-F910-4E49-84E7-7A1F6BB53EE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71A37EF9-58AA-4879-853E-0A644EE9CBE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EB883F18-C405-4B47-B6AB-E6ACD8367AC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4402652B-A3E6-4199-B91A-5A632D667A7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9DBCB9A7-8C83-40A2-BB57-549A2554BD8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608CC6C9-5D58-4456-BD13-B028292D867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F2B6A959-14F4-4349-B33F-A2E239AAF45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B4CBF725-3E49-40FA-81E2-3DBB1C36A02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D34DEB63-6380-4B30-9540-DEB9877FD41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B40D08E5-E8B6-4C53-B1A6-AA8CA8C1240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A425D9B6-11C0-4454-ABEE-F244EE894D6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ACA1B562-677E-4487-AC47-F91086234BB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1F3B5CC2-6FD7-4B76-9301-21D0D9CFC53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6BE6717C-9825-4892-B991-757F75E5284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2E74085F-E5E8-454C-A8A9-3DB1E35FB02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4664FF3D-3998-4094-B0C0-22532204DAD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2A03C915-1144-4EED-BE4D-9F1BCC2203A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B2B21D1A-4CF1-4403-9374-EDA1AC1EE2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4E537CCE-95D5-4F17-A9B2-AF2DAB48A8D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226A4F29-7589-4E52-BE49-FDD47AD1660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D4F7868F-318B-48F9-8D74-F98EA34BFA35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4DED5475-FC2D-4DD8-A553-A104FEBA662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766266C2-1A47-48E7-87D3-513118C1EE2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EAD272E6-BE9C-40BB-A0B4-D6C89C09D24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9E09A986-1321-41B8-83CF-E55ED88767A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B1C0E7FF-F1A2-409E-A227-0C2631790E1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2552ACA-84BB-406B-A7DB-6425136AA6C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A9C0575D-2011-4BC2-95C1-3F61035C1EF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A271AE1-1131-4383-A657-11EA27EA552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01A4A660-319B-41AF-B4B2-FF6D0970D02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1D40DA26-32BC-4E64-B06B-1DAC7B268E9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FD58D8F0-6E79-49FB-9A2F-187F7FCAE21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E820073A-D4F3-4057-A4AF-9B374B38EEB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D32D19BA-63A7-47F3-8E28-B4134F80DEC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DCFF3A48-8789-4BFC-8645-21919B030DF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67AE404C-688E-47E7-B9A8-A8AEC9A5C63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FD9207D0-76A1-4345-BD6F-D446921A5C6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17CEF47B-1299-48A6-80C5-683CE8AC172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E4DECCE3-5809-44AB-A9E3-8F71BEC008B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4A330CBB-7EA4-480C-BE9B-6114602DFE9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B481DDA0-7AD2-4857-BED3-67A6A435F0C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C712A86-8AA0-41EE-A039-8CF36C3CC04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728D43C6-8663-485D-BC2B-4CEA3B69605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A1989B9F-0299-46FB-9FB2-178414A340F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64554993-4509-4F33-8B71-9DF6FBAF36F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48FFB7CF-BAEC-4975-816E-72BB2ECCB7E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BFB5C021-044A-441D-902E-CB7804E3BB9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FD3DE60B-B9E6-4BF4-86CC-6BA4C8CB2A9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D8280B94-074B-451C-8055-9AF115B46B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2D62FA3D-C396-4C2D-B8B8-E9550487333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DB799E0F-01E4-4DF4-BDE6-39711DD4E5B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97F04730-0557-4349-A744-84BCEF17A77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88CF72E0-32F0-48B3-9394-87F3069959D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D5C23AF6-1196-428C-A7ED-C9021E8D17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66F5CFCE-1C3E-49D4-A6D1-C98E9F44BFF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8612E2E6-3311-4BD9-AB62-61593D7B097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B93423CA-50C1-487B-92C0-120924BEC82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9D6752B8-257F-4AB2-9A92-807504DD4EA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D5F58B48-53EB-4D57-BCD5-BE2D917CDD0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72CB6956-F601-4F8A-85B1-A07CB39D3C1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119AAFDB-7BC9-4CD0-A0E0-46A2CDFA76A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1CC53334-98E1-4DDD-8CEE-4A21E78A4FD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E90B798E-F3AB-49DA-B271-22541CDB892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CED5B4B6-0F17-446E-8565-CEE9B6C8B42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FAAE5E32-77F0-4F11-9FC6-4A7D2EB63C2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2086B283-CB10-456F-9D14-99A3CDCC1E7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8A005F1B-F325-4998-97E8-A3638E2DD2A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3E7B008-C7C4-4C67-BC50-27D29EC48FD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4747018B-323F-47B1-A5C5-7A2D71A5449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616C27DD-841D-4706-A7D6-30072B4E214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AAD47B66-E519-475F-8F74-A2CDDA80C1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5F9A3EF2-99B7-4CE0-88D1-500A0EF97D9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5A9203CC-0410-4902-A4A5-42F9039FC61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363A3B-DD1D-4D02-9FAE-57FAA2B29FD9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2A5BB54-7FEF-4287-88D0-DED54F597419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53D142D-2CC4-47E0-BBDC-45D8056A5F42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E422D16-8B16-4909-83FC-5642B214703C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1B9EE37-1398-45EB-9A6A-99A963E40F60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A3F85A3-47FB-47D8-9586-23589BA3B851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1BE9C46-E9D6-4B69-8327-552B290A1188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EEE1C40-974F-438F-A659-786044622B8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CECC3371-0F41-46B9-8AD9-05698B487BC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877C0E6B-4B6D-40A4-9130-DB9DFDBFEDD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3A26CDA2-736C-4BCC-8575-52F0AF58EF3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1E888E64-01FA-48C1-8CAF-12E2F6F3241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8BB4AA88-C585-4E98-BF22-99AD7E694C7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F1FE953A-E62D-4BC5-B9CC-DDE5989DE74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C5A97064-A40A-427B-AD58-C09B0FE0EB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66168768-6FD5-47B3-94D8-BE0C5691CF7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238AA451-25EB-4477-AB3A-9C60D057414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756AB80A-3743-404D-8DBA-EC71465160E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68950D8D-9B40-4807-95DA-1F6ACC89F36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A540D730-3439-43DE-9253-C70A61170F4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46B9454B-1194-4325-BEC0-40B8D28176A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66BB7342-F868-441D-BB6D-69DD55E1548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8083644F-F0FE-4B54-9A72-F3F558EF153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D3F38D6A-C6B2-4F12-BDCB-3707C2F68F0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3A049C4B-3F5B-4F01-82BB-6EEF5EEAF39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D91D917E-5358-4C3C-96BB-4CDDA4B0D4C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8C2290BA-4D2B-4EEE-BC6B-04DFF627DA0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93B4877-73CD-4BA2-9068-0C8A0DF279B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D6933D0F-3888-45F4-802C-D914E5852D6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ED83811-909D-45D2-BEFB-69FD7078720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3A6CAC7B-745A-49A9-98B9-A4315D5EBBE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89A9D3B4-E3BB-4487-8293-D9CE147837D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2D014AD8-4B48-46C9-AB75-D2866B45FD2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3586D1A6-3E5C-4C4D-BE8B-20C4914D0D8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D899B623-FA34-4818-BAF4-11813A1172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37061A8C-F406-4134-ACF4-3B07BC38081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1CA5C88F-E1B5-4FAC-8773-9BDB5CD4914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A7D24BB0-A2F2-46D7-BFC5-A208DCDA96B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689534FB-A3B4-4D3B-A78B-EB971F895C7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269493F6-F063-4355-A435-AC3F4A7F2A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DA6A934D-BA4B-4233-9149-AA819EFD93B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CC8C52A0-47E1-48AD-8009-51829BF269E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C8F6697-500B-4ED1-AD07-886F4B64D74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53595103-50EE-410F-8F72-5EB557B471A6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6E09F0B5-DAA1-42B3-84D9-2CE0FB473D0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2F597865-F67B-40BA-9F90-CC1683901E2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23C64C92-1478-40F0-9E64-F7FF3458F57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74281FFC-3F83-46B8-9BCF-AEE205E9287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D2A012AA-AFB4-4DD5-9757-18950D4727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8C4B8474-3C86-45CF-B1A4-5C5DF9E593F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C5531BE9-83D0-4E69-8835-E0F30EB08DD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1A304F76-84C2-40DE-8E9F-EF81A44DEE9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1CCAFD44-33BC-4D83-8EFF-C75E86CC4C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3719B846-82A7-494F-B974-0126325FCDF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CBD885F0-AABC-4473-BEBF-C0A396672D7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83A30595-D76C-423D-A97A-3A4E8672611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0BD7F404-08F6-46B4-A354-1DAC0F17A87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D055B3F4-E499-492F-9103-0D31BA9A308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D86921CF-0B11-4B1C-9CED-76E976CB0A0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1F3C7857-970D-43ED-840E-6CB89E46317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2F0DD2A9-D3B9-450D-B5EE-CBEC68712CC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8C5D56DF-479C-4611-8392-F8C8FA97BAA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E106577A-EDAA-4418-A222-6EEEB4FF58DA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14D08F40-DD66-4B73-A18F-0B02CE79E47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D82B9690-AC9B-44A9-8F84-8824151D75E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AA5E3E64-9A07-45F9-94E0-44BE4F22052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CFB86C61-ECE5-4652-9BDE-274E70C5BBB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CA68B847-AA15-40B0-9F53-D14A3253090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140AFADE-7E6B-4090-8880-C215E5AE3B1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558960C5-CD79-4FA5-A481-5E8FEF3287E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356DDBB4-FDB5-4291-A4AD-1E2E113EF2B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58589734-974A-4BBB-A597-6047351F0BC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6A26DF9A-C5D3-4B68-BE26-C766CE2BBBE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5A563C77-2190-4539-BC9D-9FB9F57EA82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491E0ECF-B3CC-4BB7-90EA-3F41699538B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599C450A-38A9-490A-8D3A-C97ABDCD25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7C68CC9-A746-464C-AAFD-85C917729C7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F907846D-5BFF-4A6B-A982-33FB36EAC08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4FF263EA-6C10-4EFB-A4AD-65B7E80EA63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DFAF9367-83FF-4A53-97F0-A26D1A4EC3A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F1473491-330E-4B62-9C85-A20DFC212D6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1950EA99-E3E7-411F-8620-2B45EF216CA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264117BF-3E95-433D-964C-8C74E46E8E2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8771BCDF-53E7-4501-817C-9B8818DB13E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964228C-7257-4451-A216-4CE7A1F679A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51D1BE76-01AD-40D8-9309-F588A07FD0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89F68F14-EE7D-402E-B62A-F9E9F51A678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E220D590-C8A8-49C2-BB11-B626316585E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34362379-CC71-4205-A4BA-D99859CAB32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74F533DF-25A5-47B3-ABBD-C3ED782E57B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9A32FAEF-A400-49C3-9323-A846C3B63EA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9F0B270F-4442-4A6A-A6BA-A1419A859DC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1883C364-FB53-41E2-A5CC-D388260F99B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E55A3C8C-44E9-4457-A9D5-313BEA6C9AD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56D3A3D8-EB2D-440A-A8FA-CD90AEC60EC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3094C573-CCC7-4301-9A68-7E966054C9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16BC44CE-5B78-4391-85EF-0A7108B4F8D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735B56F4-31E0-47CF-9CBE-FBE2C05EAB5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561F3553-41D9-4642-82EA-0D560592873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8EB4B180-E077-4FE1-84ED-A678CEE7596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D18464DB-3378-4DE0-8466-18640526A7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E085BEA7-4368-440E-801E-39A7445C35A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F7583021-D2C2-4065-9B10-F1D29EB316B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3851CF5-E641-4617-A7CA-6671845CEDD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1B09F9D5-6AF6-4004-923B-6E045EC6912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F94D0662-6D9E-44A6-8017-06EC144EAE4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FC391983-C7F5-41EF-BE1F-AABCA3C37B8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9025F01D-1983-4ECD-9642-339AFF2CA59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A84A068B-2667-4971-AC1F-3DEFB01559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A3F71C49-25C1-4811-A4BC-6254E948331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79191F40-32A4-4705-BAE2-322DAE4B6A5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F747C826-3EA4-4258-B52F-825D882D463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D0128E38-6259-4055-B79C-314852E34F8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672460C6-20DD-4925-9454-F71E0BF26F7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12143D08-325E-4AC4-BC9E-26354F0AF0A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B99A26-0C78-4465-8AFB-6A06D072A94F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0D76BA-B255-4E21-A2A7-2AD6D5DAE268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9A13B3B-746E-483B-A888-94991B5E78CE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A0ACC09-9FF4-4527-96CD-1EA8AD30231C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3B0F610-2C68-4FA4-86D4-C0495B8E9F3C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2462D26-CEA8-448D-91F2-8C563BFEC515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CD4D236-0681-46C1-8C41-86E2FD3C2037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E585909-DE1F-4727-9022-9DE721490E9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CE719E2F-9D66-483C-8F6F-47CB198490B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C437EEBF-3025-4EE8-96A1-70085D5B941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A9EFCD19-1177-470A-99F4-36853CA8EE0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3EDF9D43-4762-4DED-A283-FA2ED4471AC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DBAE79E8-D511-4826-800D-FFFB11A2CA6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176C3008-FC7B-4404-A118-249A4305D38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1A2510AE-E803-4663-B070-6EFA417929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7FC38253-C03E-4649-AACA-D1E02A1F2C6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12CBFBB1-75D1-4831-AC3A-9790D98FA69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B5B14932-A3B9-47AA-AC5F-AA0AA939E5D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8D8B23A9-1798-4781-B676-931C8AD8DC7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2BD84610-BFA0-4F8B-9FD4-51354BA8FFF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D7ED6069-0F63-4876-8118-30D4F03A527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53A3562A-C024-4F01-93C8-1243B818D8B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8616255A-8FA3-4414-AE15-EDAE09D3F87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D0506630-43F3-478A-9ED6-47DEE11C30B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D89C6042-62A5-4EDF-977C-C143FD32609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23218E7C-7B15-4C12-8801-80373E4677C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99BC8A26-305A-4FDF-8C68-F9E121A1CBF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B6A16BB-7E7E-48F5-95AC-F02B21CD26E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39538D92-1408-4020-86B7-FECA8929076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58D05B8F-134E-40FC-BD1B-3C9A3CA098F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B17E8ABF-7F20-4D9A-8776-0B2C364BF6A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6A9ECAB2-148E-4863-8476-A7C654343B5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F42B6252-0AAF-4023-BFA7-5627B184671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2196541D-2AE4-4918-86F5-FBFBE7A326E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B876B1DF-1997-43CC-81E0-59ABEEC92BE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87B95C3A-7F31-4ECB-ADF5-FBB15774CA9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4E809B9D-A967-4F10-9E47-6F6671167FA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1E1BCF7B-C448-4387-B6B4-13E06C5A73F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B4AD006E-BB56-4A42-93ED-775A5388791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26D377D-E3A2-44F6-83AE-6A5B02AD29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B2CAD19-74F0-4E9A-B23A-B3928F2AAFC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14D645D9-88CE-41C3-B00C-4E3354B84AD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B5953945-A15C-4872-AFE0-76925AF918C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1BB96C04-B8E8-42F5-89B8-E822CE5B751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E2598913-3EDA-4BB0-B942-498F7CB46C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B069BDE3-462A-4737-AC86-106F024AF2F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5CAF7576-B6C6-4B26-AB9A-B92E365D38B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22578E5C-B0FD-4266-94F8-8146E2D2C61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4E9A27CE-FF41-4503-894D-EC81D119AF8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E654249C-3708-4967-88AE-232B826A7A3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23BC805B-B2CC-476C-9616-76B5689B963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9412B031-6737-40B1-8317-DA93B234014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39CDC54D-8075-48A5-AA42-11093BE83F7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22AF9DF0-4DAA-4B3E-ACE5-B174A2B19BE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EDA6A94B-3C86-4B2B-93CF-0C5BE5DB8DC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13D87FE-AC3B-4379-AB81-32EE5734AE9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835C1B73-B4EE-494C-921F-E285C48AF5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C143CE77-F644-4290-95D1-8968773D06C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9C50002B-E871-4206-BF08-ABBB82850CE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FB9ABB24-89E3-42A4-BCB5-0F62E91D21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D72D0208-4054-4E97-9498-18B49586B79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4D9DBA71-DEA8-4EC7-9A85-FEF2C9D1B20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538AF14-AD25-422B-94C0-9DD2D95A7ADC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E66E32E6-552B-4CA2-83E5-724A4496EBC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E5AC236A-65CC-48B6-A36A-5F97774804C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8F66A81E-B8F7-44D9-948C-F8AB8D09FFA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F4DB0B1D-7BC8-45B1-8C2F-FDB52D0C448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1130BAEC-659A-4839-83EC-D1EA6109EEE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1274942E-CDCC-4725-A227-625D72E5CCB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123D5F4A-8A8F-4E39-83FE-FDBD5EF3254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52AB0396-00B3-49CF-8962-584EF68A50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0A7CCD9C-D1F6-4297-B6BB-2E25CCE5945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D000EDA9-F239-408C-A686-F347BFE9F0D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E550F61C-636E-49C9-84A1-94C24353BED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813953FA-FE51-4380-8D16-F47D3CB8FF5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3116BA0A-0667-41EE-8792-274F09468A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56F9DF13-7413-414A-BDD9-B1C77B4CFCE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0CE288B4-C0C3-41D6-BD65-EC5E63BBD7F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58BF5CB5-F7AB-45CB-9635-E398B4079BB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C23474D9-7891-4FCF-826A-7A1F284D900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3D0EC4FA-3C9B-4798-A16F-6F694654237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F92FA52D-B408-4C83-B2C2-E002E62D567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792B750B-7B25-40E5-A29A-F33B6F4045B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BD6AFC2B-2DA2-4E32-A4E3-E313A1D4561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85E9E03F-C45C-4A22-AB43-866827122AC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1DA55D6-5CC5-4191-8037-0428A7E0842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D3EE762F-0711-4CD5-BE4D-3EBCF79C765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C8DB6896-E1DB-4FA0-B4D1-C3218DB2969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B4838024-316A-4081-848D-B92DD7F87F6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836494D8-3F67-4EAB-AB45-15F178FA0CD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A782B1ED-FC63-4AA8-8669-05EEEE05A35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D43595E9-20E2-484D-AE1D-6A15EEF7486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D3D9F6A9-10BE-468A-80A1-8E287235B62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F8DC7526-ED3F-453E-9125-105C8C4971D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0CF1BEC7-116D-418E-8D37-7F200057149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1079EADF-5DC0-4D73-B704-78AA853863D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D45EE58F-DCFE-433B-810C-B659651BD11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3B9A94BA-EE0D-4574-A549-6107D3A6E60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5F52373D-AD43-47C3-833A-C895DEC91ED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5C19686A-906C-466E-BC47-86136EDE0C6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211A20D9-83EA-4DC4-AB6E-7E059205905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621A772C-8A1A-48A9-B501-2FC65BA53C2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BD3C337A-327F-4F91-B177-6F14361A771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68105B3D-54E0-4BF6-93DE-F6DD257E376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E3122852-C429-4F88-8C03-21A6415D3B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7A9EAF06-F500-4ABB-80AE-1D61D2E75B3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41F5AFFB-0598-4814-B757-F792D004C48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10438CBB-0E2D-448E-9DDE-C2A298CA6D5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58C828A2-6FEF-4E55-B882-3A48D65AA24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E833FFE0-E6AD-4698-97A0-48C1744CAC9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F83314D9-00BC-4D0D-8F07-91E4C48E8AB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9D54BFB9-B075-4755-A177-F928555DE13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73F8F725-7F91-45E9-948C-23D3563355E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B8080B95-DCD4-4EC1-B763-6C65CBD8D16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8C14A8DB-C691-4D90-B635-54B04CC441C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AA8CC4-D870-4844-8425-A078DDE1C42B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C45D364-9864-4A90-8FB1-09784CD4D797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9E96C92-7571-4F4E-9CE7-E31FEACB49B1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AEB6AD9-7F50-4136-9B73-DE9184D3A1C9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918877A-98AF-4C7E-8A6F-A4886A0207D9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E0408D5-472E-41B6-835A-AF1560619146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7B6F340-5A8A-44E9-BAFD-4346C9552CCA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5966597-9D67-4269-B91E-43AA2B4EB74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2E3435C1-3290-43A6-959D-6BEFA2B6CB0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9A75CE79-B2AD-4325-831F-291C693C9AC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3FBE32B1-EC55-4CB9-A87A-A4BD0A87F7C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9D39AD6-0D1D-4FAB-A1BA-09952F995D2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B429CDF9-8725-4E15-B543-F05C0BDD20C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D06E9AF5-5C1B-46F1-9F4E-3DBA74808BA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88F7BE0E-5CDE-4633-B757-CFE13C63C1F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F6E10BDA-7118-4975-9691-B090124B3C7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1E6A6EBB-AFDA-46A1-B0A8-E7F42DF4A0A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C30E04A9-F8CC-42B1-86B1-682435A46E8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A5CA86F3-34B2-4C17-B58F-1293E4FBF47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91D3C969-3AF3-4144-A38C-BA6D82EBE8D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2FFBFD75-E1D2-46F4-BA01-5B2003784FE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8F865B6-6F6C-4BE6-B7FD-E812733105D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5A1B8395-C1B8-4020-8735-3BECA20CBAF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32A92A86-099E-44DD-AB69-2ED2A81A1DC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9B1A862-FA55-44B5-8334-66F37999DB6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15A83D23-4B5D-4A0E-B3E6-557E675D0F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FFE093FA-0A1C-490D-B4C5-5392153E679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72B3264-E28A-4AD6-9D12-29EFE9AC1C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31717C6A-AD28-41D3-A324-57DDBD8C1A5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04D38BF-883B-4340-9AE8-B8D44BB00A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85D1C80-967D-4581-9EB7-D8E5DE40328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C3D40448-0330-4EF6-858E-1B2E93C628B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AC9FB456-DDF2-40B9-B2E6-54A7830F1C6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81AAB97-53F8-4B7C-AB26-659E7F29CAE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62DED1C1-027B-481F-BD6E-7DCF3C469E5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73AC8958-D6E0-4358-A172-6E583D6CCA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4B798473-F825-4F11-9FBB-0737084AB9B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AE22F96C-6036-4BED-BDD6-FB44BA58558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E8E47632-BA43-498B-9BEC-E989A369CAE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F15C1BFE-8B14-4A98-A587-FAD23D800D4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5C9CF90A-8A4B-48F4-B18D-CE3066EACD9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4911798E-D1A2-4487-9CE1-93F947EA08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6AD6C109-0C26-4F5B-8BA3-1F78AB04752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B1DAF95E-8580-4E3C-97CF-A4BE85660E5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D7DF05F5-174E-4555-A1AF-DE5A056FA56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0306F03B-343D-4AB8-9DA0-A7C2E76AD4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12EC45A0-C2B4-4341-A191-F186DAD93C0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847F45B0-006C-4916-87D8-F6497E94B33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9DD8DC8B-904C-419E-AE9A-89B09CFF9AD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BD99E859-52A6-463F-8F37-719A95FD02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82B65AA-EBD7-4EB7-BC7A-9C627D95CF0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AB12D745-0088-4CEF-903C-67AC64997A2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3D13B152-57FB-4484-8992-3BBA60C093C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E1AEB767-91D6-4369-8B66-827D1314DAE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C4FC94F0-2C07-426C-B0A7-D4F8D553AD3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9CDD3BA6-9205-42DA-9296-F497E288005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A48663A4-34A7-4FC1-A4EB-ADC95876AE4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C26EBDAC-BB7B-4878-BBD4-4472D007CF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C0652746-44D3-403D-A423-16769C12598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76C2BAC8-0E34-4A48-8E97-0973C774267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3354DDEB-2C3D-42C7-A84F-19E2071DD2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DCD99527-EFC6-47FC-B4FE-0B5B6CE3BA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97C80B95-7091-4200-BD76-F97E6622F8E8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3567C964-A624-4E6B-A0A4-8D6747A2696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75F6D7EC-B569-40FA-BC99-09F811FF350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F7885B69-5ADE-4C6A-9EAE-5CFADFB6B49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E6117F80-D28E-4F60-870D-4CE8C690D3F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72CEF7E8-03F6-4251-BD81-471729E487D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28225C92-1D7E-479B-B156-0AD63645151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8CF3D1DE-F96C-4265-97F5-6316FFCD980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4139F8C1-680E-4604-B4FD-9637AF5DD3E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8F6211B0-5961-49A1-A846-E476E02206B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2C352153-6201-423E-91AF-66902386126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1E487314-2623-47F3-A6A3-6380FDF9B29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D282819C-A411-44E2-8FCA-EFB6ABEABC4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24EC3E95-0C7F-463B-9D03-A0BFD2C24CD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568C0B6B-5B71-4FED-8416-AD6C688F882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A51ACF7F-E473-4501-9F03-CA77DF58AF3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450E6E25-4776-4E34-98F9-B6B846C38F0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EFE44026-8E18-4F0A-B80B-2A0BEF3A5C7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31925E6C-BF77-464E-9501-12CC5797002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CDD8F47A-5E59-4E9E-A5A8-512529B2F9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685B860E-68FA-4EEA-81E3-DB2C0D062F6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C80F107-9256-4C7D-A14F-70C57F74193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3C943D07-BE17-4C04-ABB8-C647FA553C4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59379029-7CEC-47C8-AE06-FFAA27CDF1D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73D99F03-9797-465F-9821-D6C6AD7A8D6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99D7452C-38A9-481F-92CF-2509F50345F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0B2596DA-B4E0-4579-9577-74571C1A724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ABEF3C9D-1FA2-4BD0-9369-F4FD811537C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4CF47DA-8C92-4CAF-9053-F83CC0EF04F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D0484AD7-4195-4377-8681-9B0030AF61B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DC491C77-F524-4F7B-B64B-8A9A6E311FF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C903C72C-4958-4D9F-8870-ACF97F8D85E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84303971-C6C8-457B-9EDA-8BA688F4F19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E2992135-25F2-4402-B40C-63B6EC4AD7B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B580A882-B622-4D51-8B8C-E878B0DE317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2A321762-87F2-4F0F-8D75-4ED286C4D10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E885BE9A-744D-4C80-8B2F-B4FF4A9602F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9F67BC5D-09C6-4DD0-BA75-5650148B92C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8420BA6A-D55C-4F16-940C-B00BEC2F65A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B7E0B1D3-6C11-4AC7-9453-955654F61E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01DD0B87-56C5-47A9-8AF1-2953B9075A3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7CC6F08F-BA99-40D7-AC79-AF76EA31FD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9820E35D-62B0-46A0-A8FF-F2C1766F165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85E9E2B9-8A40-492E-ABCF-B1DEB7CAF76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721DECE2-DADE-44B9-9A0F-6FCBAB331BF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CA4F5031-8617-446B-92D6-3FDA3C7A4D5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42980DE4-19D3-4D29-B1F7-1E4B5CAE688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F8855EF7-553E-438D-B33B-519043F8BA9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F0912A2-2BD6-4997-9BA4-013AC98AE7B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282A4F6F-20A8-474A-A854-7A65D4F9338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4209A60E-8DE7-4DF3-867B-64CC6774896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F936A5E8-5971-43E4-926C-DB15B5C698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F5A68123-07B2-4E5B-AD57-850B7554A30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113906" name="Text Box 1">
          <a:extLst>
            <a:ext uri="{FF2B5EF4-FFF2-40B4-BE49-F238E27FC236}">
              <a16:creationId xmlns:a16="http://schemas.microsoft.com/office/drawing/2014/main" id="{00000000-0008-0000-0100-0000F2BC0100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113907" name="Text Box 2">
          <a:extLst>
            <a:ext uri="{FF2B5EF4-FFF2-40B4-BE49-F238E27FC236}">
              <a16:creationId xmlns:a16="http://schemas.microsoft.com/office/drawing/2014/main" id="{00000000-0008-0000-0100-0000F3BC0100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113908" name="Text Box 3">
          <a:extLst>
            <a:ext uri="{FF2B5EF4-FFF2-40B4-BE49-F238E27FC236}">
              <a16:creationId xmlns:a16="http://schemas.microsoft.com/office/drawing/2014/main" id="{00000000-0008-0000-0100-0000F4BC0100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113909" name="Text Box 4">
          <a:extLst>
            <a:ext uri="{FF2B5EF4-FFF2-40B4-BE49-F238E27FC236}">
              <a16:creationId xmlns:a16="http://schemas.microsoft.com/office/drawing/2014/main" id="{00000000-0008-0000-0100-0000F5BC0100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113910" name="Text Box 5">
          <a:extLst>
            <a:ext uri="{FF2B5EF4-FFF2-40B4-BE49-F238E27FC236}">
              <a16:creationId xmlns:a16="http://schemas.microsoft.com/office/drawing/2014/main" id="{00000000-0008-0000-0100-0000F6BC0100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113911" name="Text Box 6">
          <a:extLst>
            <a:ext uri="{FF2B5EF4-FFF2-40B4-BE49-F238E27FC236}">
              <a16:creationId xmlns:a16="http://schemas.microsoft.com/office/drawing/2014/main" id="{00000000-0008-0000-0100-0000F7BC0100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113912" name="Text Box 1">
          <a:extLst>
            <a:ext uri="{FF2B5EF4-FFF2-40B4-BE49-F238E27FC236}">
              <a16:creationId xmlns:a16="http://schemas.microsoft.com/office/drawing/2014/main" id="{00000000-0008-0000-0100-0000F8BC010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13" name="Text Box 2">
          <a:extLst>
            <a:ext uri="{FF2B5EF4-FFF2-40B4-BE49-F238E27FC236}">
              <a16:creationId xmlns:a16="http://schemas.microsoft.com/office/drawing/2014/main" id="{00000000-0008-0000-0100-0000F9BC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14" name="Text Box 3">
          <a:extLst>
            <a:ext uri="{FF2B5EF4-FFF2-40B4-BE49-F238E27FC236}">
              <a16:creationId xmlns:a16="http://schemas.microsoft.com/office/drawing/2014/main" id="{00000000-0008-0000-0100-0000FABC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15" name="Text Box 4">
          <a:extLst>
            <a:ext uri="{FF2B5EF4-FFF2-40B4-BE49-F238E27FC236}">
              <a16:creationId xmlns:a16="http://schemas.microsoft.com/office/drawing/2014/main" id="{00000000-0008-0000-0100-0000FBBC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16" name="Text Box 5">
          <a:extLst>
            <a:ext uri="{FF2B5EF4-FFF2-40B4-BE49-F238E27FC236}">
              <a16:creationId xmlns:a16="http://schemas.microsoft.com/office/drawing/2014/main" id="{00000000-0008-0000-0100-0000FCBC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17" name="Text Box 6">
          <a:extLst>
            <a:ext uri="{FF2B5EF4-FFF2-40B4-BE49-F238E27FC236}">
              <a16:creationId xmlns:a16="http://schemas.microsoft.com/office/drawing/2014/main" id="{00000000-0008-0000-0100-0000FDBC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18" name="Text Box 7">
          <a:extLst>
            <a:ext uri="{FF2B5EF4-FFF2-40B4-BE49-F238E27FC236}">
              <a16:creationId xmlns:a16="http://schemas.microsoft.com/office/drawing/2014/main" id="{00000000-0008-0000-0100-0000FEBC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19" name="Text Box 8">
          <a:extLst>
            <a:ext uri="{FF2B5EF4-FFF2-40B4-BE49-F238E27FC236}">
              <a16:creationId xmlns:a16="http://schemas.microsoft.com/office/drawing/2014/main" id="{00000000-0008-0000-0100-0000FFBC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20" name="Text Box 9">
          <a:extLst>
            <a:ext uri="{FF2B5EF4-FFF2-40B4-BE49-F238E27FC236}">
              <a16:creationId xmlns:a16="http://schemas.microsoft.com/office/drawing/2014/main" id="{00000000-0008-0000-0100-000000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21" name="Text Box 10">
          <a:extLst>
            <a:ext uri="{FF2B5EF4-FFF2-40B4-BE49-F238E27FC236}">
              <a16:creationId xmlns:a16="http://schemas.microsoft.com/office/drawing/2014/main" id="{00000000-0008-0000-0100-000001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22" name="Text Box 11">
          <a:extLst>
            <a:ext uri="{FF2B5EF4-FFF2-40B4-BE49-F238E27FC236}">
              <a16:creationId xmlns:a16="http://schemas.microsoft.com/office/drawing/2014/main" id="{00000000-0008-0000-0100-000002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23" name="Text Box 12">
          <a:extLst>
            <a:ext uri="{FF2B5EF4-FFF2-40B4-BE49-F238E27FC236}">
              <a16:creationId xmlns:a16="http://schemas.microsoft.com/office/drawing/2014/main" id="{00000000-0008-0000-0100-000003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24" name="Text Box 13">
          <a:extLst>
            <a:ext uri="{FF2B5EF4-FFF2-40B4-BE49-F238E27FC236}">
              <a16:creationId xmlns:a16="http://schemas.microsoft.com/office/drawing/2014/main" id="{00000000-0008-0000-0100-000004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25" name="Text Box 14">
          <a:extLst>
            <a:ext uri="{FF2B5EF4-FFF2-40B4-BE49-F238E27FC236}">
              <a16:creationId xmlns:a16="http://schemas.microsoft.com/office/drawing/2014/main" id="{00000000-0008-0000-0100-000005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26" name="Text Box 15">
          <a:extLst>
            <a:ext uri="{FF2B5EF4-FFF2-40B4-BE49-F238E27FC236}">
              <a16:creationId xmlns:a16="http://schemas.microsoft.com/office/drawing/2014/main" id="{00000000-0008-0000-0100-000006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27" name="Text Box 16">
          <a:extLst>
            <a:ext uri="{FF2B5EF4-FFF2-40B4-BE49-F238E27FC236}">
              <a16:creationId xmlns:a16="http://schemas.microsoft.com/office/drawing/2014/main" id="{00000000-0008-0000-0100-000007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28" name="Text Box 17">
          <a:extLst>
            <a:ext uri="{FF2B5EF4-FFF2-40B4-BE49-F238E27FC236}">
              <a16:creationId xmlns:a16="http://schemas.microsoft.com/office/drawing/2014/main" id="{00000000-0008-0000-0100-000008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29" name="Text Box 18">
          <a:extLst>
            <a:ext uri="{FF2B5EF4-FFF2-40B4-BE49-F238E27FC236}">
              <a16:creationId xmlns:a16="http://schemas.microsoft.com/office/drawing/2014/main" id="{00000000-0008-0000-0100-000009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30" name="Text Box 19">
          <a:extLst>
            <a:ext uri="{FF2B5EF4-FFF2-40B4-BE49-F238E27FC236}">
              <a16:creationId xmlns:a16="http://schemas.microsoft.com/office/drawing/2014/main" id="{00000000-0008-0000-0100-00000A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31" name="Text Box 20">
          <a:extLst>
            <a:ext uri="{FF2B5EF4-FFF2-40B4-BE49-F238E27FC236}">
              <a16:creationId xmlns:a16="http://schemas.microsoft.com/office/drawing/2014/main" id="{00000000-0008-0000-0100-00000B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32" name="Text Box 21">
          <a:extLst>
            <a:ext uri="{FF2B5EF4-FFF2-40B4-BE49-F238E27FC236}">
              <a16:creationId xmlns:a16="http://schemas.microsoft.com/office/drawing/2014/main" id="{00000000-0008-0000-0100-00000C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33" name="Text Box 2">
          <a:extLst>
            <a:ext uri="{FF2B5EF4-FFF2-40B4-BE49-F238E27FC236}">
              <a16:creationId xmlns:a16="http://schemas.microsoft.com/office/drawing/2014/main" id="{00000000-0008-0000-0100-00000D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34" name="Text Box 3">
          <a:extLst>
            <a:ext uri="{FF2B5EF4-FFF2-40B4-BE49-F238E27FC236}">
              <a16:creationId xmlns:a16="http://schemas.microsoft.com/office/drawing/2014/main" id="{00000000-0008-0000-0100-00000E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35" name="Text Box 4">
          <a:extLst>
            <a:ext uri="{FF2B5EF4-FFF2-40B4-BE49-F238E27FC236}">
              <a16:creationId xmlns:a16="http://schemas.microsoft.com/office/drawing/2014/main" id="{00000000-0008-0000-0100-00000F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36" name="Text Box 5">
          <a:extLst>
            <a:ext uri="{FF2B5EF4-FFF2-40B4-BE49-F238E27FC236}">
              <a16:creationId xmlns:a16="http://schemas.microsoft.com/office/drawing/2014/main" id="{00000000-0008-0000-0100-000010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37" name="Text Box 6">
          <a:extLst>
            <a:ext uri="{FF2B5EF4-FFF2-40B4-BE49-F238E27FC236}">
              <a16:creationId xmlns:a16="http://schemas.microsoft.com/office/drawing/2014/main" id="{00000000-0008-0000-0100-000011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38" name="Text Box 7">
          <a:extLst>
            <a:ext uri="{FF2B5EF4-FFF2-40B4-BE49-F238E27FC236}">
              <a16:creationId xmlns:a16="http://schemas.microsoft.com/office/drawing/2014/main" id="{00000000-0008-0000-0100-000012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39" name="Text Box 8">
          <a:extLst>
            <a:ext uri="{FF2B5EF4-FFF2-40B4-BE49-F238E27FC236}">
              <a16:creationId xmlns:a16="http://schemas.microsoft.com/office/drawing/2014/main" id="{00000000-0008-0000-0100-000013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40" name="Text Box 9">
          <a:extLst>
            <a:ext uri="{FF2B5EF4-FFF2-40B4-BE49-F238E27FC236}">
              <a16:creationId xmlns:a16="http://schemas.microsoft.com/office/drawing/2014/main" id="{00000000-0008-0000-0100-000014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41" name="Text Box 10">
          <a:extLst>
            <a:ext uri="{FF2B5EF4-FFF2-40B4-BE49-F238E27FC236}">
              <a16:creationId xmlns:a16="http://schemas.microsoft.com/office/drawing/2014/main" id="{00000000-0008-0000-0100-000015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42" name="Text Box 11">
          <a:extLst>
            <a:ext uri="{FF2B5EF4-FFF2-40B4-BE49-F238E27FC236}">
              <a16:creationId xmlns:a16="http://schemas.microsoft.com/office/drawing/2014/main" id="{00000000-0008-0000-0100-000016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43" name="Text Box 12">
          <a:extLst>
            <a:ext uri="{FF2B5EF4-FFF2-40B4-BE49-F238E27FC236}">
              <a16:creationId xmlns:a16="http://schemas.microsoft.com/office/drawing/2014/main" id="{00000000-0008-0000-0100-000017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44" name="Text Box 13">
          <a:extLst>
            <a:ext uri="{FF2B5EF4-FFF2-40B4-BE49-F238E27FC236}">
              <a16:creationId xmlns:a16="http://schemas.microsoft.com/office/drawing/2014/main" id="{00000000-0008-0000-0100-000018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45" name="Text Box 14">
          <a:extLst>
            <a:ext uri="{FF2B5EF4-FFF2-40B4-BE49-F238E27FC236}">
              <a16:creationId xmlns:a16="http://schemas.microsoft.com/office/drawing/2014/main" id="{00000000-0008-0000-0100-000019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46" name="Text Box 15">
          <a:extLst>
            <a:ext uri="{FF2B5EF4-FFF2-40B4-BE49-F238E27FC236}">
              <a16:creationId xmlns:a16="http://schemas.microsoft.com/office/drawing/2014/main" id="{00000000-0008-0000-0100-00001A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47" name="Text Box 16">
          <a:extLst>
            <a:ext uri="{FF2B5EF4-FFF2-40B4-BE49-F238E27FC236}">
              <a16:creationId xmlns:a16="http://schemas.microsoft.com/office/drawing/2014/main" id="{00000000-0008-0000-0100-00001B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48" name="Text Box 17">
          <a:extLst>
            <a:ext uri="{FF2B5EF4-FFF2-40B4-BE49-F238E27FC236}">
              <a16:creationId xmlns:a16="http://schemas.microsoft.com/office/drawing/2014/main" id="{00000000-0008-0000-0100-00001C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49" name="Text Box 18">
          <a:extLst>
            <a:ext uri="{FF2B5EF4-FFF2-40B4-BE49-F238E27FC236}">
              <a16:creationId xmlns:a16="http://schemas.microsoft.com/office/drawing/2014/main" id="{00000000-0008-0000-0100-00001D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50" name="Text Box 19">
          <a:extLst>
            <a:ext uri="{FF2B5EF4-FFF2-40B4-BE49-F238E27FC236}">
              <a16:creationId xmlns:a16="http://schemas.microsoft.com/office/drawing/2014/main" id="{00000000-0008-0000-0100-00001E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51" name="Text Box 20">
          <a:extLst>
            <a:ext uri="{FF2B5EF4-FFF2-40B4-BE49-F238E27FC236}">
              <a16:creationId xmlns:a16="http://schemas.microsoft.com/office/drawing/2014/main" id="{00000000-0008-0000-0100-00001F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52" name="Text Box 21">
          <a:extLst>
            <a:ext uri="{FF2B5EF4-FFF2-40B4-BE49-F238E27FC236}">
              <a16:creationId xmlns:a16="http://schemas.microsoft.com/office/drawing/2014/main" id="{00000000-0008-0000-0100-000020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53" name="Text Box 2">
          <a:extLst>
            <a:ext uri="{FF2B5EF4-FFF2-40B4-BE49-F238E27FC236}">
              <a16:creationId xmlns:a16="http://schemas.microsoft.com/office/drawing/2014/main" id="{00000000-0008-0000-0100-000021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54" name="Text Box 4">
          <a:extLst>
            <a:ext uri="{FF2B5EF4-FFF2-40B4-BE49-F238E27FC236}">
              <a16:creationId xmlns:a16="http://schemas.microsoft.com/office/drawing/2014/main" id="{00000000-0008-0000-0100-000022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55" name="Text Box 5">
          <a:extLst>
            <a:ext uri="{FF2B5EF4-FFF2-40B4-BE49-F238E27FC236}">
              <a16:creationId xmlns:a16="http://schemas.microsoft.com/office/drawing/2014/main" id="{00000000-0008-0000-0100-000023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56" name="Text Box 6">
          <a:extLst>
            <a:ext uri="{FF2B5EF4-FFF2-40B4-BE49-F238E27FC236}">
              <a16:creationId xmlns:a16="http://schemas.microsoft.com/office/drawing/2014/main" id="{00000000-0008-0000-0100-000024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57" name="Text Box 12">
          <a:extLst>
            <a:ext uri="{FF2B5EF4-FFF2-40B4-BE49-F238E27FC236}">
              <a16:creationId xmlns:a16="http://schemas.microsoft.com/office/drawing/2014/main" id="{00000000-0008-0000-0100-000025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58" name="Text Box 14">
          <a:extLst>
            <a:ext uri="{FF2B5EF4-FFF2-40B4-BE49-F238E27FC236}">
              <a16:creationId xmlns:a16="http://schemas.microsoft.com/office/drawing/2014/main" id="{00000000-0008-0000-0100-000026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59" name="Text Box 15">
          <a:extLst>
            <a:ext uri="{FF2B5EF4-FFF2-40B4-BE49-F238E27FC236}">
              <a16:creationId xmlns:a16="http://schemas.microsoft.com/office/drawing/2014/main" id="{00000000-0008-0000-0100-000027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60" name="Text Box 16">
          <a:extLst>
            <a:ext uri="{FF2B5EF4-FFF2-40B4-BE49-F238E27FC236}">
              <a16:creationId xmlns:a16="http://schemas.microsoft.com/office/drawing/2014/main" id="{00000000-0008-0000-0100-000028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61" name="Text Box 17">
          <a:extLst>
            <a:ext uri="{FF2B5EF4-FFF2-40B4-BE49-F238E27FC236}">
              <a16:creationId xmlns:a16="http://schemas.microsoft.com/office/drawing/2014/main" id="{00000000-0008-0000-0100-000029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62" name="Text Box 19">
          <a:extLst>
            <a:ext uri="{FF2B5EF4-FFF2-40B4-BE49-F238E27FC236}">
              <a16:creationId xmlns:a16="http://schemas.microsoft.com/office/drawing/2014/main" id="{00000000-0008-0000-0100-00002A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63" name="Text Box 20">
          <a:extLst>
            <a:ext uri="{FF2B5EF4-FFF2-40B4-BE49-F238E27FC236}">
              <a16:creationId xmlns:a16="http://schemas.microsoft.com/office/drawing/2014/main" id="{00000000-0008-0000-0100-00002B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64" name="Text Box 21">
          <a:extLst>
            <a:ext uri="{FF2B5EF4-FFF2-40B4-BE49-F238E27FC236}">
              <a16:creationId xmlns:a16="http://schemas.microsoft.com/office/drawing/2014/main" id="{00000000-0008-0000-0100-00002C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65" name="Text Box 24">
          <a:extLst>
            <a:ext uri="{FF2B5EF4-FFF2-40B4-BE49-F238E27FC236}">
              <a16:creationId xmlns:a16="http://schemas.microsoft.com/office/drawing/2014/main" id="{00000000-0008-0000-0100-00002D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66" name="Text Box 25">
          <a:extLst>
            <a:ext uri="{FF2B5EF4-FFF2-40B4-BE49-F238E27FC236}">
              <a16:creationId xmlns:a16="http://schemas.microsoft.com/office/drawing/2014/main" id="{00000000-0008-0000-0100-00002E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67" name="Text Box 26">
          <a:extLst>
            <a:ext uri="{FF2B5EF4-FFF2-40B4-BE49-F238E27FC236}">
              <a16:creationId xmlns:a16="http://schemas.microsoft.com/office/drawing/2014/main" id="{00000000-0008-0000-0100-00002F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113968" name="Text Box 1">
          <a:extLst>
            <a:ext uri="{FF2B5EF4-FFF2-40B4-BE49-F238E27FC236}">
              <a16:creationId xmlns:a16="http://schemas.microsoft.com/office/drawing/2014/main" id="{00000000-0008-0000-0100-000030BD010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69" name="Text Box 2">
          <a:extLst>
            <a:ext uri="{FF2B5EF4-FFF2-40B4-BE49-F238E27FC236}">
              <a16:creationId xmlns:a16="http://schemas.microsoft.com/office/drawing/2014/main" id="{00000000-0008-0000-0100-000031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70" name="Text Box 3">
          <a:extLst>
            <a:ext uri="{FF2B5EF4-FFF2-40B4-BE49-F238E27FC236}">
              <a16:creationId xmlns:a16="http://schemas.microsoft.com/office/drawing/2014/main" id="{00000000-0008-0000-0100-000032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71" name="Text Box 4">
          <a:extLst>
            <a:ext uri="{FF2B5EF4-FFF2-40B4-BE49-F238E27FC236}">
              <a16:creationId xmlns:a16="http://schemas.microsoft.com/office/drawing/2014/main" id="{00000000-0008-0000-0100-000033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72" name="Text Box 5">
          <a:extLst>
            <a:ext uri="{FF2B5EF4-FFF2-40B4-BE49-F238E27FC236}">
              <a16:creationId xmlns:a16="http://schemas.microsoft.com/office/drawing/2014/main" id="{00000000-0008-0000-0100-000034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73" name="Text Box 6">
          <a:extLst>
            <a:ext uri="{FF2B5EF4-FFF2-40B4-BE49-F238E27FC236}">
              <a16:creationId xmlns:a16="http://schemas.microsoft.com/office/drawing/2014/main" id="{00000000-0008-0000-0100-000035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74" name="Text Box 7">
          <a:extLst>
            <a:ext uri="{FF2B5EF4-FFF2-40B4-BE49-F238E27FC236}">
              <a16:creationId xmlns:a16="http://schemas.microsoft.com/office/drawing/2014/main" id="{00000000-0008-0000-0100-000036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75" name="Text Box 8">
          <a:extLst>
            <a:ext uri="{FF2B5EF4-FFF2-40B4-BE49-F238E27FC236}">
              <a16:creationId xmlns:a16="http://schemas.microsoft.com/office/drawing/2014/main" id="{00000000-0008-0000-0100-000037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76" name="Text Box 9">
          <a:extLst>
            <a:ext uri="{FF2B5EF4-FFF2-40B4-BE49-F238E27FC236}">
              <a16:creationId xmlns:a16="http://schemas.microsoft.com/office/drawing/2014/main" id="{00000000-0008-0000-0100-000038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77" name="Text Box 10">
          <a:extLst>
            <a:ext uri="{FF2B5EF4-FFF2-40B4-BE49-F238E27FC236}">
              <a16:creationId xmlns:a16="http://schemas.microsoft.com/office/drawing/2014/main" id="{00000000-0008-0000-0100-000039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78" name="Text Box 11">
          <a:extLst>
            <a:ext uri="{FF2B5EF4-FFF2-40B4-BE49-F238E27FC236}">
              <a16:creationId xmlns:a16="http://schemas.microsoft.com/office/drawing/2014/main" id="{00000000-0008-0000-0100-00003A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79" name="Text Box 12">
          <a:extLst>
            <a:ext uri="{FF2B5EF4-FFF2-40B4-BE49-F238E27FC236}">
              <a16:creationId xmlns:a16="http://schemas.microsoft.com/office/drawing/2014/main" id="{00000000-0008-0000-0100-00003B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80" name="Text Box 13">
          <a:extLst>
            <a:ext uri="{FF2B5EF4-FFF2-40B4-BE49-F238E27FC236}">
              <a16:creationId xmlns:a16="http://schemas.microsoft.com/office/drawing/2014/main" id="{00000000-0008-0000-0100-00003C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81" name="Text Box 14">
          <a:extLst>
            <a:ext uri="{FF2B5EF4-FFF2-40B4-BE49-F238E27FC236}">
              <a16:creationId xmlns:a16="http://schemas.microsoft.com/office/drawing/2014/main" id="{00000000-0008-0000-0100-00003D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82" name="Text Box 15">
          <a:extLst>
            <a:ext uri="{FF2B5EF4-FFF2-40B4-BE49-F238E27FC236}">
              <a16:creationId xmlns:a16="http://schemas.microsoft.com/office/drawing/2014/main" id="{00000000-0008-0000-0100-00003E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83" name="Text Box 16">
          <a:extLst>
            <a:ext uri="{FF2B5EF4-FFF2-40B4-BE49-F238E27FC236}">
              <a16:creationId xmlns:a16="http://schemas.microsoft.com/office/drawing/2014/main" id="{00000000-0008-0000-0100-00003F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84" name="Text Box 17">
          <a:extLst>
            <a:ext uri="{FF2B5EF4-FFF2-40B4-BE49-F238E27FC236}">
              <a16:creationId xmlns:a16="http://schemas.microsoft.com/office/drawing/2014/main" id="{00000000-0008-0000-0100-000040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85" name="Text Box 18">
          <a:extLst>
            <a:ext uri="{FF2B5EF4-FFF2-40B4-BE49-F238E27FC236}">
              <a16:creationId xmlns:a16="http://schemas.microsoft.com/office/drawing/2014/main" id="{00000000-0008-0000-0100-000041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86" name="Text Box 19">
          <a:extLst>
            <a:ext uri="{FF2B5EF4-FFF2-40B4-BE49-F238E27FC236}">
              <a16:creationId xmlns:a16="http://schemas.microsoft.com/office/drawing/2014/main" id="{00000000-0008-0000-0100-000042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87" name="Text Box 20">
          <a:extLst>
            <a:ext uri="{FF2B5EF4-FFF2-40B4-BE49-F238E27FC236}">
              <a16:creationId xmlns:a16="http://schemas.microsoft.com/office/drawing/2014/main" id="{00000000-0008-0000-0100-000043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88" name="Text Box 21">
          <a:extLst>
            <a:ext uri="{FF2B5EF4-FFF2-40B4-BE49-F238E27FC236}">
              <a16:creationId xmlns:a16="http://schemas.microsoft.com/office/drawing/2014/main" id="{00000000-0008-0000-0100-000044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89" name="Text Box 2">
          <a:extLst>
            <a:ext uri="{FF2B5EF4-FFF2-40B4-BE49-F238E27FC236}">
              <a16:creationId xmlns:a16="http://schemas.microsoft.com/office/drawing/2014/main" id="{00000000-0008-0000-0100-000045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90" name="Text Box 3">
          <a:extLst>
            <a:ext uri="{FF2B5EF4-FFF2-40B4-BE49-F238E27FC236}">
              <a16:creationId xmlns:a16="http://schemas.microsoft.com/office/drawing/2014/main" id="{00000000-0008-0000-0100-000046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91" name="Text Box 4">
          <a:extLst>
            <a:ext uri="{FF2B5EF4-FFF2-40B4-BE49-F238E27FC236}">
              <a16:creationId xmlns:a16="http://schemas.microsoft.com/office/drawing/2014/main" id="{00000000-0008-0000-0100-000047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92" name="Text Box 5">
          <a:extLst>
            <a:ext uri="{FF2B5EF4-FFF2-40B4-BE49-F238E27FC236}">
              <a16:creationId xmlns:a16="http://schemas.microsoft.com/office/drawing/2014/main" id="{00000000-0008-0000-0100-000048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93" name="Text Box 6">
          <a:extLst>
            <a:ext uri="{FF2B5EF4-FFF2-40B4-BE49-F238E27FC236}">
              <a16:creationId xmlns:a16="http://schemas.microsoft.com/office/drawing/2014/main" id="{00000000-0008-0000-0100-000049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94" name="Text Box 7">
          <a:extLst>
            <a:ext uri="{FF2B5EF4-FFF2-40B4-BE49-F238E27FC236}">
              <a16:creationId xmlns:a16="http://schemas.microsoft.com/office/drawing/2014/main" id="{00000000-0008-0000-0100-00004A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3995" name="Text Box 8">
          <a:extLst>
            <a:ext uri="{FF2B5EF4-FFF2-40B4-BE49-F238E27FC236}">
              <a16:creationId xmlns:a16="http://schemas.microsoft.com/office/drawing/2014/main" id="{00000000-0008-0000-0100-00004B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3996" name="Text Box 9">
          <a:extLst>
            <a:ext uri="{FF2B5EF4-FFF2-40B4-BE49-F238E27FC236}">
              <a16:creationId xmlns:a16="http://schemas.microsoft.com/office/drawing/2014/main" id="{00000000-0008-0000-0100-00004C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3997" name="Text Box 10">
          <a:extLst>
            <a:ext uri="{FF2B5EF4-FFF2-40B4-BE49-F238E27FC236}">
              <a16:creationId xmlns:a16="http://schemas.microsoft.com/office/drawing/2014/main" id="{00000000-0008-0000-0100-00004D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3998" name="Text Box 11">
          <a:extLst>
            <a:ext uri="{FF2B5EF4-FFF2-40B4-BE49-F238E27FC236}">
              <a16:creationId xmlns:a16="http://schemas.microsoft.com/office/drawing/2014/main" id="{00000000-0008-0000-0100-00004E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999" name="Text Box 12">
          <a:extLst>
            <a:ext uri="{FF2B5EF4-FFF2-40B4-BE49-F238E27FC236}">
              <a16:creationId xmlns:a16="http://schemas.microsoft.com/office/drawing/2014/main" id="{00000000-0008-0000-0100-00004F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4000" name="Text Box 13">
          <a:extLst>
            <a:ext uri="{FF2B5EF4-FFF2-40B4-BE49-F238E27FC236}">
              <a16:creationId xmlns:a16="http://schemas.microsoft.com/office/drawing/2014/main" id="{00000000-0008-0000-0100-000050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001" name="Text Box 14">
          <a:extLst>
            <a:ext uri="{FF2B5EF4-FFF2-40B4-BE49-F238E27FC236}">
              <a16:creationId xmlns:a16="http://schemas.microsoft.com/office/drawing/2014/main" id="{00000000-0008-0000-0100-000051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4002" name="Text Box 15">
          <a:extLst>
            <a:ext uri="{FF2B5EF4-FFF2-40B4-BE49-F238E27FC236}">
              <a16:creationId xmlns:a16="http://schemas.microsoft.com/office/drawing/2014/main" id="{00000000-0008-0000-0100-000052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4003" name="Text Box 16">
          <a:extLst>
            <a:ext uri="{FF2B5EF4-FFF2-40B4-BE49-F238E27FC236}">
              <a16:creationId xmlns:a16="http://schemas.microsoft.com/office/drawing/2014/main" id="{00000000-0008-0000-0100-000053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4004" name="Text Box 17">
          <a:extLst>
            <a:ext uri="{FF2B5EF4-FFF2-40B4-BE49-F238E27FC236}">
              <a16:creationId xmlns:a16="http://schemas.microsoft.com/office/drawing/2014/main" id="{00000000-0008-0000-0100-000054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14005" name="Text Box 18">
          <a:extLst>
            <a:ext uri="{FF2B5EF4-FFF2-40B4-BE49-F238E27FC236}">
              <a16:creationId xmlns:a16="http://schemas.microsoft.com/office/drawing/2014/main" id="{00000000-0008-0000-0100-000055BD01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006" name="Text Box 19">
          <a:extLst>
            <a:ext uri="{FF2B5EF4-FFF2-40B4-BE49-F238E27FC236}">
              <a16:creationId xmlns:a16="http://schemas.microsoft.com/office/drawing/2014/main" id="{00000000-0008-0000-0100-000056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4007" name="Text Box 20">
          <a:extLst>
            <a:ext uri="{FF2B5EF4-FFF2-40B4-BE49-F238E27FC236}">
              <a16:creationId xmlns:a16="http://schemas.microsoft.com/office/drawing/2014/main" id="{00000000-0008-0000-0100-000057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4008" name="Text Box 21">
          <a:extLst>
            <a:ext uri="{FF2B5EF4-FFF2-40B4-BE49-F238E27FC236}">
              <a16:creationId xmlns:a16="http://schemas.microsoft.com/office/drawing/2014/main" id="{00000000-0008-0000-0100-000058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4009" name="Text Box 2">
          <a:extLst>
            <a:ext uri="{FF2B5EF4-FFF2-40B4-BE49-F238E27FC236}">
              <a16:creationId xmlns:a16="http://schemas.microsoft.com/office/drawing/2014/main" id="{00000000-0008-0000-0100-000059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010" name="Text Box 4">
          <a:extLst>
            <a:ext uri="{FF2B5EF4-FFF2-40B4-BE49-F238E27FC236}">
              <a16:creationId xmlns:a16="http://schemas.microsoft.com/office/drawing/2014/main" id="{00000000-0008-0000-0100-00005A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4011" name="Text Box 5">
          <a:extLst>
            <a:ext uri="{FF2B5EF4-FFF2-40B4-BE49-F238E27FC236}">
              <a16:creationId xmlns:a16="http://schemas.microsoft.com/office/drawing/2014/main" id="{00000000-0008-0000-0100-00005B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4012" name="Text Box 6">
          <a:extLst>
            <a:ext uri="{FF2B5EF4-FFF2-40B4-BE49-F238E27FC236}">
              <a16:creationId xmlns:a16="http://schemas.microsoft.com/office/drawing/2014/main" id="{00000000-0008-0000-0100-00005C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4013" name="Text Box 12">
          <a:extLst>
            <a:ext uri="{FF2B5EF4-FFF2-40B4-BE49-F238E27FC236}">
              <a16:creationId xmlns:a16="http://schemas.microsoft.com/office/drawing/2014/main" id="{00000000-0008-0000-0100-00005D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014" name="Text Box 14">
          <a:extLst>
            <a:ext uri="{FF2B5EF4-FFF2-40B4-BE49-F238E27FC236}">
              <a16:creationId xmlns:a16="http://schemas.microsoft.com/office/drawing/2014/main" id="{00000000-0008-0000-0100-00005E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4015" name="Text Box 15">
          <a:extLst>
            <a:ext uri="{FF2B5EF4-FFF2-40B4-BE49-F238E27FC236}">
              <a16:creationId xmlns:a16="http://schemas.microsoft.com/office/drawing/2014/main" id="{00000000-0008-0000-0100-00005F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4016" name="Text Box 16">
          <a:extLst>
            <a:ext uri="{FF2B5EF4-FFF2-40B4-BE49-F238E27FC236}">
              <a16:creationId xmlns:a16="http://schemas.microsoft.com/office/drawing/2014/main" id="{00000000-0008-0000-0100-000060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4017" name="Text Box 17">
          <a:extLst>
            <a:ext uri="{FF2B5EF4-FFF2-40B4-BE49-F238E27FC236}">
              <a16:creationId xmlns:a16="http://schemas.microsoft.com/office/drawing/2014/main" id="{00000000-0008-0000-0100-000061BD010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018" name="Text Box 19">
          <a:extLst>
            <a:ext uri="{FF2B5EF4-FFF2-40B4-BE49-F238E27FC236}">
              <a16:creationId xmlns:a16="http://schemas.microsoft.com/office/drawing/2014/main" id="{00000000-0008-0000-0100-000062BD0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4019" name="Text Box 20">
          <a:extLst>
            <a:ext uri="{FF2B5EF4-FFF2-40B4-BE49-F238E27FC236}">
              <a16:creationId xmlns:a16="http://schemas.microsoft.com/office/drawing/2014/main" id="{00000000-0008-0000-0100-000063BD01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4020" name="Text Box 21">
          <a:extLst>
            <a:ext uri="{FF2B5EF4-FFF2-40B4-BE49-F238E27FC236}">
              <a16:creationId xmlns:a16="http://schemas.microsoft.com/office/drawing/2014/main" id="{00000000-0008-0000-0100-000064BD01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27ED575-4474-4AB0-892E-A75F020A5064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5573C9C-2D92-426A-A05C-7C1FC0DFAD5D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6D78637-4A76-4607-8F4A-03443C43012D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DC65733-1CC1-4F0F-877F-E3E77484935B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9181B15-A851-4C10-92AB-FF2F3B6CDD84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C2B6CF4-ACF3-477F-8495-3C54E5391CAB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4E20B1A-01A6-429E-B779-2C0E165E7F05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EAF8FE3-4DC1-4996-866E-5823C184110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80A08163-27B5-47FE-9E76-5B678AE9EAC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6F72198F-A3A9-4782-91F0-5898142F606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205E4890-851A-4232-ABDE-6DA1B478AD5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D8418325-F667-4DF1-9F0D-747930B38A8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C3511360-372B-44DC-A4F7-E6794915149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6F425C40-7A02-40CB-979F-3236054C2FE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FDB5846E-70F2-40A7-AB31-89E58A8DEF4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FF2E1E75-0CDB-4A86-A912-9F2B6C6C22B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42488EF7-24DC-439D-9B30-3A945AAAB41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6B3E711D-09BC-4CAE-B2AA-31DF4E43AA2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9D289B45-16B4-4BDF-B3F8-48F944FB8C4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FD221B95-742F-4FF4-AD8A-D1C5D918E2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919111BA-DE2C-4AF7-B21F-61ABE4B5F6D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C8AC3696-387F-4BEF-B697-B7032D1E101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6E2143D6-1A5C-477F-A8ED-AB2F3D88417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6A969A5A-64F7-4707-B8CB-D81FC948930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1956C05-6E09-424D-8C14-3DD472E16C5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A1B41A9F-927A-41F8-B79A-0BA97717F3E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25188A40-B1DB-4C77-812C-5345195CDAA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360E50CD-64F0-4A48-BD1B-3BF336018BD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C4770273-B1CD-4C67-AD22-E200F34D544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DE9DB948-F36C-44A4-B12C-8083276E6C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15D74C-B011-4C96-9DA0-6654B376E14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282A0EAF-8689-42EA-B8C6-720049D9FF1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DE2B30E9-60FB-4CAE-A78D-A62B5458C3D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FE06973B-91ED-4186-80B6-2C92D0E64FF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46869697-BC80-44C7-AB94-0C356E5A770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EA2263C2-42DE-45D6-9112-275C2E4685B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DA6C5576-947E-4196-84D6-78A1FCD3C73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5E5FDB73-6F89-4CC4-A262-3E9986AC59A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2EAEB398-B9B7-41EA-A772-087224D5907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B93523E7-F71C-423C-9DD3-226FA5CA3B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A006F8FF-23B0-4149-8BD5-B171C2A64C1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96836C28-EF25-43BA-A5F8-9710EAB3BD0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7CEDA0BF-89DD-4544-93BE-7070E7CCF49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88A50742-C471-42E6-BA4E-90641C9CADD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81279C51-9C52-44CD-BE5B-6B036B3B0D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6CD90703-6963-4916-8B35-74FFDB832D0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A825D6A7-811F-4F62-881A-3DAF2E6C5FC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849AA31D-9764-4F25-8D48-A925DC5D1F7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BA0BB1F9-0782-4EE8-B992-34AA4387B7F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C96E9577-D304-4A81-8906-DAEB6F8EF0C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C3842F84-0DEB-4311-A0A9-57A3D3DB7D0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25386BB5-74D1-41D2-AAF4-479793462D2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C9F47284-001E-4480-AB45-6D38A1FD78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6D9A33B0-EDB0-4062-AB31-9CA27961831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CAE9A6CD-E569-439F-AD53-EFE8F3D5162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33040B9-3EDD-455C-AAEF-8188FA3747A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1EF4F706-455A-4983-8D13-47CF31A1188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5A348243-91E2-4A16-9E62-2DF84159944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124BC707-A942-43E5-BB41-3D09C739CBB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AE4FE908-97D7-4ED5-8D0C-64E4F355E20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EFDCE917-4D8A-4B04-8627-6B7DE2D8AAF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0E044F0D-7915-45AF-80BA-23529E83BA4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FB91BE2-02C0-4431-BD87-BAD5920943C1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C1B8F973-2EB8-4D64-84A0-1650DEB4C1C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2C507044-5EF1-475E-AC62-43CAF0D9A9D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E206AB49-E55A-4671-90B3-BA3B63C42A1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EC54B722-6613-4352-83E8-CBD3C93DE61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8308E17E-4CDD-4E07-97EF-D3FFDB9C99E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E156BF3-0236-4994-82A9-56B93844F49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85023A51-8287-4DF9-BA2D-048D36EDD26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94F3374-3C4C-4F6F-92A5-62173F4CD9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6BADE95A-6BAE-4EA0-A68C-3F6382B5D47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EFB9EBE2-CFEE-4FEE-9834-979F53BE1A1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13DF1375-86B2-4C74-B197-E8D61A2A955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9AC2F1A8-3189-47D9-B1E5-91100D46E8E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3EF16946-C994-4CA1-B2F4-B5CD027B75B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400961AF-1C00-473D-8F5A-F6CA8A36340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A1D30524-2DD8-4156-85BE-BC531B23752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58D6A46B-3010-4933-B19B-CDADBAB2B76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DB331291-7BAA-406D-A040-C1EE9867EAF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D672E865-471E-4FF8-B7BB-D00656D1E72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14BCAE69-AC56-481D-B7E6-E3AC513299D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ECFD3BDD-1D4E-4444-A5CF-3B6D1ABBDC2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F7C93CBE-129B-476F-A4A1-72BD8FC9E99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6A50D31-61D9-490B-9EA0-2BEB293D10A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217D08BC-3E2C-4193-916A-D204262347C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46E2A115-E9E9-4832-9D3B-C3A1682E68E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CD900968-02BD-4B9F-88C4-627119B9ACB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BBF584F2-2C21-424E-8D06-2971E83C39C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F2018C7A-7B4D-47DB-AB9C-FA45BC5AF27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274CDFD4-4838-4B60-AF7E-09B37CB85B4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F4CE050C-8DB3-48B6-981A-DC0E329497F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229DAC25-71DE-41C0-97A6-7EDF0F03927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6B7AF5A0-6B26-44F4-915B-6DECA44C6F5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AFF48F09-7D19-43BC-8979-500FDA11C07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060CBFA0-CACF-4F9B-94CE-C59ABC4201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90E3C0AD-C90F-4DC9-B361-4250A286A71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2AE06359-9242-46D8-ABE9-2E4C2705EC8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45C1980D-F9E9-4D0A-8117-C9EF96C20E3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048CA9C0-A10B-4E52-B1EB-BDD9DD717CC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F0E4688A-3F29-45D4-B08B-D7D2E930B7D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EF92C524-425D-4098-899E-0B5DEDFE607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F507C4D4-5409-4394-83DF-2D05B80D792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499E39CE-1BB4-4B0C-A655-3D23E794F0F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2622BC9-F72C-4BCA-809C-FD6DFC53B47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BA1BCE58-DF63-4751-894B-F5B59ED8E7E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199681B1-F1C4-40BF-ADCC-8D98C0CF594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A6419FED-7A72-429E-8F8C-BEFAAF3B645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AA2F1268-B139-4C14-9EB5-B43D02EACBE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C48C5596-1B90-45F0-B8D9-6EDA0DB82C1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4F968B73-15F1-4111-9DE0-B444489EC74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F8940C02-F685-4F92-B200-BEAFE3BA067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BAC81658-30FA-4706-B1F3-D1B3A8B7314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1684160E-8406-430E-BE77-6CCE6F24E60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89627EDF-8C53-4232-A8FD-D6AE611EE5F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9258ED1-4B27-46BE-8830-3949AF674350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230A488-A596-4CCA-982E-8800A266D0A4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4CA1ED1-E13A-4BC4-95E7-4C07BB215CFE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8613400-3151-468B-AE07-698AEC1E0D87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90106AD-E816-4F5B-B8E9-616473DD625A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C48B01E-C677-4322-A7F9-685C0A1600B1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532B8E8-4783-4F1B-BFF1-8C01B9339469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9D68867-38AF-45B2-B33C-EE60631E1F5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D19088B-41A4-4483-B35E-BF17ED3F2E3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BD1ED4CC-E85B-4AAB-A3F0-7A93AB50CC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CA62B0E2-736B-4DC1-BCAB-4AF35A9AE7C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39731FB4-61D2-40A6-9ABB-D598BA7A9F4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52DB2D77-C669-4275-B5B4-FBC4D591DE2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759DA339-78D1-444F-89E8-535B73B126A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BC2F9F68-6225-4A19-8754-32DD70E13E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47F060D1-2E48-43A5-BD60-DC1434211EC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99501664-C8C5-4009-9E05-80622F9982A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0CAEDD12-7418-444E-ADE3-A7E780D35F9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9A60A01B-5EA5-4160-9BF4-A65CAD531E9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60043A21-7A78-415A-B63F-A9971E2DD3F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54AEBE38-199D-447E-860F-F79D90B47A5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734DB8CB-853F-46D5-BC05-B97C2FA4672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16F822E6-E81F-45D4-B5CE-484932EE493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73A0B8BF-29B6-4006-9F0D-97BCA9C6339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BFA3E587-259F-4A70-BC70-1EDFDCB2EE7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B1F83B1C-975B-413C-9E06-E1FC4842D36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17646F5F-7E85-4B78-8F07-D349455BA21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C30F5491-2934-4D91-AB8F-B22E9EDDD18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6D941950-AEEA-48B9-8DE9-F87D489F80E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CAFEC999-B171-4EB6-8E44-C50CF02B7FF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73960DEC-FFEA-418C-8F13-03A70FD503A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4BE9A6DA-4665-4D27-A434-ACFC4F8B14C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DC1B29F4-59FD-4538-B0A5-A98F3AAD5C3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3C05E6FE-84C2-4130-8D57-81792F66A70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D9A3D0DE-EAEB-43AC-8CAB-ABBFE7DD43F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AEC11288-8DB1-4B44-93B2-A0443C8596C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934811A8-47AC-4559-81A8-0F9BC2BFBAC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AC94995F-7EC6-48ED-A4BE-D2CA0FDC678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FEC9D1C0-F636-454C-907A-1E2C51D9CE4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81523D02-276C-4232-A3D6-C48B79358B8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EC4A606-AE2A-4E3E-8B6B-EF16290C125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20D28356-AAFF-4588-B5AC-DB072A26E1B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7EE51977-ED5D-47EF-A70F-80AF3655D0F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B91E179A-E0F5-4799-B18A-F25F843B8C2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4FBDDAC1-062F-4C54-AFC2-BD3A0134C87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0ADFEC3D-408B-45CB-9288-A5E8F0DD60D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113D98CD-7EF0-4105-8108-34E3CEDE9E0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D9FDA5E8-DA26-4F98-B6AA-3DDD459C8DC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AA1978C6-78C3-4607-8818-899671DE92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B01A96FF-C10F-4D0A-8633-4501AC38CA9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73F1968D-8C18-4413-A264-6D5FBAB3C49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1BB57817-DBC3-4E1F-A243-770EDEC0085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7194C6B5-C1DE-421D-BE85-DDE8A95E2DB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2535FAB3-0169-4DD5-A9EA-84868E2EF93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6527AF69-8209-44D1-AFEC-372F3A0D407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37A6A253-BE6A-41FB-B0AE-2EB522D4ED2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A31E6E5B-8EE4-414F-B1C0-AFC6527B52B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A4893DBD-52D8-4552-9D49-5C583031703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5BE63B28-1065-431B-BA8E-E284583EA3E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A9B7E26E-0931-4F08-85B6-66A8B679A2E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CF645D4B-92CE-4394-AB03-1698F89C9D8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FD46E195-B4AF-4EBB-AE44-BBC84E87BDF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E4E37A2-389C-4FA1-BDD1-05F81D168936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12E8320-0CFD-4111-8697-A119440D8C7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4D74C9B-4CF0-4464-A5B9-64D7E381BFB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FECE3470-37E1-4C9B-947E-4D9C64B05EA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F8CCBFB-7076-417B-BD8E-917D26EA4EE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0938663F-5ACE-4B01-B647-B2C6A7D523D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6A276BE-8256-467B-8977-F07907966AD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5FE0C2E1-F1B6-4494-AAB8-EC9CB0BF935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9364D150-6F5F-4A73-B372-64269890748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FD8708A7-0E79-49B6-B279-570206C2BD8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D9B9549E-30EA-4E15-8B23-E6FB034401A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6D05A481-D8EB-477A-AA63-6FFBC0B13A2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E6042224-93A3-405C-A6FB-0FA1793FBA8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6731FB59-A226-4782-9F86-862B6A11F0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39F9FCA7-D27D-4E53-BC3C-F952DEBDAC7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4C22411C-2D7F-40DB-98F8-30D39DDE986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F784E09C-2189-4C19-902F-0D62CBCB0C4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DDF3D4EF-9FDB-424F-96A3-032054D90D5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AA5E958-6180-4894-AD3E-570F5E14D8B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2EE36F12-4E21-4DD3-AE93-8CCB0D9F532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67FE362B-3698-4BF1-AD34-5AB8AD17A70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1A37C778-7022-4ACE-901E-294194F0E3A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49E9D3BD-B630-47F4-B848-1C5459F0524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58AD739-D0B3-4E52-8D77-97E98A8BB8C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BA293B0A-D5ED-4439-AA75-36F4FB1875F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C7D99B05-BF03-4147-9F4F-D3BCC0EFC33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4C3D207D-1ECB-472A-B83C-BF644BE88FD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806F1EEE-B074-4032-94B2-1982A8251EC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33BBE0ED-FA7D-43C8-A64D-C778E4BD005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BD2A0019-ACFF-4F1C-B1DC-BB386EEA309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E2CF695D-2D50-4138-AB85-16A2C38ED76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D5077879-5B06-4992-A08A-6B3ED21562B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57706C43-9CAE-404D-B083-CC841C10EA2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DD22B2C1-0CDD-49C2-80D4-A393EC39741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FFFD6D52-FA3D-4C2D-B6DB-9E4967AB0FF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4BD86760-72AA-4616-9A37-897F432D861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C08874B2-CFA6-4989-8385-55F6B62FC81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D8C30690-B1BA-4726-A4F1-3DC4E2154EB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55D8C5B0-865E-41AB-A570-97FDF6D4862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A3F0C866-F470-45DA-8375-40D54E394D7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254974A3-4840-4646-9D09-86648C22EB0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9CFDF03-E4B8-43F3-A662-2E781E4541E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AB4AD3F-9CBA-4C8A-B93F-6A0E5E6187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52521DAA-B6A0-407A-ADA8-EF54A82BFCA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ECF73902-5D7C-43B5-A32D-3F166D77FF6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A4E930A0-89A4-4A3C-91D5-5DC6DE201F0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F3632A91-D0E8-4484-9878-7574CF39876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1E27F882-7A70-41EE-87FC-93D7C91306D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F0085D0B-2DCB-49C8-AB0D-24EEBFA7911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93F1AE80-0BD2-41BC-B48C-5A37F3DE543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7593B515-30DE-4E56-B72C-ACE40EB021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2CA27039-A7F6-49FA-841E-7CE91FBD3A8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7B373534-75C3-4078-A163-DA18BDEA2C7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9CCB9A-0AAF-4DC9-B2D3-83A3B16E3A7A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F1D1D8B-87EE-480A-9B75-FD72520AD75E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F7B6D4-7C83-4A58-A8D1-B670C8A189FA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93117C4-563F-4501-A97C-E627BFFD0025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AF16709-0B32-46DA-A927-6FE3F0AB4B6A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3D1A169-934C-4C1D-9D22-3C2C5DBE7249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8732FCD-96CC-49B6-8D1F-4F3D1BDC0B69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C64DE65-3D01-46A5-97BF-FB0DC1FD9A2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6650111E-2854-4DE5-BC41-4FE3DA233A6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B1F78692-2FA4-45D6-95E5-0B7C1D6E13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E7B083B-1758-4EE6-A10E-E0FB556D984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CB3DF3F9-96AD-432A-BF7D-C1CC5073E70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7542FD8D-4830-4296-8F09-0AA8D91618B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E7F134B4-CC49-437B-9636-05176B5305A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F95CAF9D-DA16-454B-83D8-F4757BAF5D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AE386965-62E1-4824-BB05-E4D7A4FFBE7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1E94AE1A-168C-4323-BF58-45768A4E259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A837D9DA-9258-45C0-8981-CF91EFC7C9D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CCA2B1D9-2F26-420E-8852-C3E1890366D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9F8EBC73-EDA4-46DC-8254-8CB493D466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3DE6804F-B3AC-4B19-A508-716AED2222E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6A253E57-A329-472A-9C97-A6DC4DB9BC0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AA6F060D-1B68-4896-B267-99FF30C44B8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5A7FE441-C01B-41F0-8F6C-4F0E0D2CEAF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432278D-133E-4531-A2EA-F47A900BBFE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39026D2D-F9B9-4D0A-9E64-6383ECD2A80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16A79AC3-A3C8-4CE5-B371-24F31480A92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79B24E3-B127-43B3-89C8-9A0CA41366B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8B851261-C38B-427C-828E-FAE9481A152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B67FA50D-9AF6-497B-AF8C-D18D6D01AE8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AB9C5B4-37AE-42D9-AEB8-07E1C9C092D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B918CDC4-5763-4156-82BC-A1647532BF4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2624B1B3-DB97-4F11-B99D-FE20B8493F0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8811A241-36EF-412C-916E-EB0E06D83CC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EBD3C03C-9974-4D80-BD78-250B1186CA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95D82CB5-A6FC-409C-890B-3B744C2B0E0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8BF3DC4-84F7-4ACE-A513-E3A316E2286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A343E3E9-0DE0-4264-8AC3-A4B2DAA8FBC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9AC92B1E-BBBA-4A5A-B60C-A86B6ADA45A6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1E061341-7012-429A-A76A-A4B2A16CA92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55638019-E242-4E60-9AB8-A444A4F8D79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B16228E5-5CB5-419D-BBCF-2ED350C84B2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B67E0667-3DAD-4EC5-A990-63B68C329C0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279A2DE3-ACF2-4F78-999B-8CBCC22563D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6524109-73FD-4942-8941-7230E6AB1A2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0E5266DD-DF8D-457B-AB38-3365EE70E1A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11D7048C-A079-4DA5-B83D-0E444E26A4E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86F90FB5-4AE3-4AEF-B21A-088B4D69528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EEC8DE75-440C-4A24-BE72-92F77F0E59B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9A10331F-0367-49CF-8643-279766257B9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8B4CE7F3-D37C-4410-8534-E26199F00E6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780E7CBA-A23E-46D9-BC79-A64C539B72D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A8275AB9-55A2-4946-9100-69CCE66F4B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747F55D3-01AB-42BE-9832-67CA16903C1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3CACC8F4-E8DC-42FB-8A3F-78BF658FF27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2C019E6D-3883-4AE9-931D-C43D65FF9B4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5E13784D-0375-464B-B492-235A2D04F9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655258FA-6747-483E-B6CA-3F55BD52E13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5D73E31-5021-4442-B9D5-278C9B9C340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A6F568E7-D76C-4E61-87B2-404DF592672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5065E641-A773-478D-A161-7E95C6ECB98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772152F6-1ACA-48F7-B3AC-CE901A3E14C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DD15FC6-D9CC-485E-BCD5-E2BC9E0FB051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D536FE51-C724-4120-8B92-8BADF0DA650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55150063-F677-4E4B-9742-CE7E66DDA52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6B0BFB65-097E-4181-90B0-87289F0CF80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79B85E06-4CCC-4088-BBFC-763B6A93C59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A1E07B11-8A43-4F9E-81FA-8FB182F970B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DA77A4B-FC71-4616-A50D-584DC8813D0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90920D56-E8CB-441F-AD39-E5E0077C365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9B4D3D0C-6A87-4A5D-9302-4B3D5A3A9A2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3EA0458A-2638-47D3-84C7-07323A8C4E6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09CB2258-4075-4D9C-AAFC-AE2518A5D54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05601573-09C8-46E2-861B-D938ADA4E7F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EAB4FAA2-0F05-48BA-AEE4-E5CFFBEBFF8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10B12A3E-D973-4C4B-82C0-BC68FF111B6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AC10E07F-F37B-4B50-8A31-A0EBBCF18E9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17617304-9ED7-40B1-A440-C7AE5D9C4DF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4824799-4D27-41C1-AE11-67FDEE30420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9B945B8E-0CD8-43B4-B3E3-97B836CD222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6F605EA9-7CC7-4F2F-8C2A-D10033F0CF8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F3F13162-95B3-4730-8081-46D63F6DF85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22F34EFE-A83D-451C-9E96-35983DDC760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B7832AE3-B42E-4398-943E-60FE9028FA4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1D696A5A-F534-4EF9-A983-E770B4DF94B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7EBC33E6-589B-4DFD-921C-00536A1093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A2676D03-919B-4128-9F43-C706C7345D7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0666B153-3C9C-4A2E-8C9F-025EF18CD02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76732D65-7DEA-4FA8-A8D8-3EEE8D7C91C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7C6566A8-8331-4FE3-91BF-1FC77D97BA1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B6B6333B-D6BA-4888-A5D4-2E267BEC9F5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B040B357-E9F9-46E3-8CE4-27B957BB4AE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72FA3CF0-82D9-4C60-899B-25F10EE0D02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50E8FCD4-30FD-4773-9330-BDFE05CD3F2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6B13E9B9-5ED9-4719-A82A-158FAFB93B3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D39A84AC-C21A-4D58-9BB2-5350A7C7231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E7926D0D-6F10-4F7F-B765-AD4EAB741E3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A4FF35CE-C910-4CF7-87BE-6CF40F5988F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A43B15B1-F80F-4952-BE20-8F6F68F38A1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A54EAFD6-2D9B-4B65-8EA3-3DCE23BABD6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E2300F85-DDEE-4770-86DE-2FCEF929A0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5A0AE68A-AF3C-472B-B420-8F53BDA9997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2DF45847-37F8-4E09-A9E5-B0F3A046709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F6544097-4230-40A9-BF61-ACA54C1F76A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FE76BBC3-49B8-46DD-AF03-8E623769463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62084501-C15D-47A0-ABB2-7D556495A35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A72E5F7B-6302-4FC1-8CEB-780F6445AD7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4FB9E7E6-7655-4C9D-ACF1-5B12DC56FC9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588254DD-B206-4D72-8898-0CC218DD3CB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F2335CFF-4563-419F-8DFE-07B70ACDA5B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EEBA206A-1699-43F2-A275-CB8DFA9875A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4F97C912-D4F6-4C9A-A9F3-B48E8B544CB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96DE7367-1E3A-4491-B445-4416D2569D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CA129008-5CE6-4C3D-9541-83A0A5BE822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9B3FA436-754B-470B-9FB1-5F9BD17CBA2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98FF4FB-F801-452B-B02F-2776C02C2AAE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1B2B90F-B3D4-4754-A739-3D71A815461F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4385AEC-FAD4-4845-84C7-445BC32DB0A0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4695D71-1AFF-4903-A3FB-AF2BEDDFFBC8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57BCBA3-FB5B-43D3-8C61-8CF4BCC99CA9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3B5AF3-4C7A-4925-B9F5-6AEDA324DF0D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C5B27A2-8868-4FA0-B0DF-1949D3FE8D12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8CA94A3-D3D3-4C38-9C56-6F93BABE498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D281AA0B-2C8A-4184-B939-BFE04B48351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376DCDF-B51A-496B-979A-0E46CA32BC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4539D1C5-E177-4FC2-9FB2-D908AF14B24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E37C04E-A0D2-4E9A-94A2-F5228902B27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DDC9F5DF-DDB4-4128-B32B-AA1CF6154A6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9B02707F-4C6D-443F-A6AC-2691746776D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7E7D0E5F-4FC7-4F39-BB02-D84C3CF243A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A563B0BE-1CE9-4E1F-B6D5-DD6680E47F0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EA89FDB6-C6F8-49CD-8606-E15B3E8CD24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B31C831A-2D60-4BF3-9E90-4EED7924C58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7443D0C0-391F-4688-AA97-22CA87C5B1C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754D03D-9E41-44EB-BA6C-E71E85BB2BD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91BA170B-71A5-4348-B4CB-744B744A545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641C2DA3-F4FE-4A49-A4E7-CC979871607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359B8AA3-F30A-4128-BCE9-20BFB7D64D3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9D125A5C-1BB8-41EF-96D2-45DE05CBF5C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39905A0-4786-4BFB-B478-4C853330B2B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6BA039CC-482B-41E4-8053-3A4468945D1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8B87374F-6A34-4137-B939-A9C23FFF891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B9480E8-DFCB-4086-861A-140EA3762B8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AFF41C16-7678-4BE0-B9B8-32BCC00AD77D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EA8E498-FD55-4776-B8F9-3FE41316C1A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B1F5E980-8D33-4BEF-AE2C-3B7FE7E1C08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A63F3DDF-59B0-4EAB-8805-E202586D891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B4AE14D8-F910-40A3-A99E-328C08EC469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BDD22522-248F-4B13-BCBF-1939E1C0E84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4DAD4311-A7DE-49A2-B705-EDAD97FC7AC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2D32F68A-FD1E-4C6C-BC83-C354D1D00E7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3FB279CE-68AC-438A-A42C-1A4231746E4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7A1E8491-2546-4C55-A7CD-EE14629D2AD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6320C16D-B6CF-471A-9289-F8E25A3DE2B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DA5B2138-C3D2-4BC0-9FEB-8CE786608A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EC280E5-C040-4B2C-98B2-3F9DABF7FFD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A4D76DF-FF7B-4779-A7F0-F860C90BAFD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902D27C4-664E-4EFF-9839-FB0FB96D152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233408CC-4516-41E0-90C1-29B7550EAA9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6C21188-BC88-494D-B3A8-E56AF4D385D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A1005E98-9105-47B6-8C23-DDE7805554A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636DA949-EEE4-43EB-91E5-F2D06A0A3DC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4693B331-6C57-40C3-A2C7-591E2B2B4F0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43901047-5344-418F-B2C5-BD4D1BC7C12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1BFB3EE1-4A6B-4F91-A79E-A04513161E6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9533691D-3C4B-4921-9FA9-5F047D6907D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D3BD2E1B-FF76-4420-92EE-A2C420F1039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6F37AAD1-DE36-4CB1-B5AC-4CB5A53331B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B38C6197-895E-4183-8ED7-0E93DA8A66B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9FC60893-CE43-40E3-806F-7FEADDF2E0E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4BE7A573-3E6F-40BC-87C3-DDE478148B0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76FF7B8B-3C3A-47CE-B449-CA55D75E62B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24AF67FF-C8B7-4836-8A68-2CF86B26732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5772CE2E-A36F-403D-BEF6-D7F6075E430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52F02958-6B46-497B-B31A-F5746AA169D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C492F1E3-81F0-4F0B-BCAE-650FA3146E2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A6421637-0DE3-46FD-B06B-46E3D8E69DA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CB0BFE0-0758-4F78-B215-1FB2FFA71868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E64E75C7-A7D8-475F-8DAE-3682F8E19CB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F110DA6A-0CBA-4763-AE81-5CD43C430DE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82EB60B4-022B-4E84-9A97-5BFD5579469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60528C51-09A1-40D4-B6AB-822EC5C13B9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3D10DFCF-918B-46E9-98B2-162D8D5795D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1393A5A9-6475-4FFE-9847-CA51ED889F6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624E409D-9267-4FB3-A4DA-9B0D82E2888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17651345-F6E0-497A-9923-6FB70DD922F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B8771A73-032C-40DC-A9AE-44CEA8B02B0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8AF5A54F-C704-4547-B50B-7A137597383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B12D9ACA-34C5-4AC6-AA9D-3CF7B73323C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50BEC8DD-B7C8-40DE-931F-9D2B7136682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A47713BB-C72D-4570-ABAE-088D277757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75A1D2AF-502E-4AA2-B56C-7DF661F9557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6BDFC9F8-51F6-405D-B5A0-4BF5AAF6C8E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26013FD6-4AF2-4822-8AF6-18BEE15CCEC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DF08CBD4-EEDC-4610-94F6-B8EF37569FA6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5D10DB3F-F09E-4253-A65A-2B1C562DDA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B9E3FCF2-A2CB-47CB-B3DD-C24F81F9D74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43AD3320-497A-4BE3-A8CF-31DF94290B8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AF93EB6-A0C0-41F0-A43D-C8396AE45AA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B49591CF-35D2-47D1-AA9C-DD5E7C32C99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E254EF7B-09A3-424B-8EB8-23B995D98E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FF29CF2B-B225-4F42-8217-9DDF61AA701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75C87793-863C-49C9-9B54-DF86A69EE13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17BD0F31-A00A-453F-862A-3F774503D95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8E5EEA12-BC54-480A-B87D-83C8E4BD33D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1F392E4B-817A-480D-97B7-2382E466A51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669E846B-85B7-4783-9A5A-63401EC270E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A0DD4DC0-A6C8-4B21-B3EF-133C066FB26F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9C7674AF-6637-4587-84AB-86C45EBC060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C4F17CF9-66CF-48AB-BFAE-23ED4277971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0BC1E17B-6555-49BE-8DDA-BE5B8AF5D62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897E02D3-DD88-471F-9ADB-572CA44827C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68C28D6B-3349-489D-9796-5D99157A11D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05E62824-E33D-442E-A544-3612E25D65E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4B0FAE8A-AF1D-4390-B860-7ED38ECC8E8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19B16E8-B1DF-43CF-8A24-C1579C85B2A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B19AC5A5-DBD2-49F2-84FE-9BF6ADEA3D2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1FA8EA78-C09A-4072-83F7-489559B6BBD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CFCBE6-E5CA-4EFA-90D2-3989FB72EDE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5C90B712-DE71-4E23-A83C-DB25F839EE6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E6403564-1E69-42E4-92B9-CE720B8AF83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AC181580-8F98-48C4-8DEE-F079D890704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898F7CA2-F417-445A-8A54-9F6532475A3C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1C220330-03DB-4391-AF81-35C980C352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BD993FAD-CAB6-4080-BA6F-014782CFEDD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C475BA2-0EEE-4947-ACE8-6C7DC689C81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0247E003-F42F-4DEC-BF6A-7BA7BC2ED7A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CAF5EBDF-96AA-4448-9B32-0DE691B4E76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0F090AA6-C25B-4630-9C53-4B59663FC4A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9264A10A-F6CD-4C13-93E0-CEBB5D51B06B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1DE8F84-1C26-43C7-9194-CED09BFED828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8C281A3-8387-468F-8905-F2C92EFB6468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C70D5AC-0464-403F-874A-0DE4BF0D859D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0AC0F56-36D6-489C-9A86-B9E08D8FDA02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43DF395-9E21-45F5-997D-F1FA844F60F7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C88DBC0-2FF5-456A-A27D-1289799502AC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2DA1BBF-C12F-4AE3-B32F-761B329BA6CE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6AA91D7-A6E4-455F-830F-C5B7292D59F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4D3A2410-3C7B-40D4-B212-E5677BE8DAE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87EA5871-2DC0-4E8B-B580-93A76D27871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5B7438D7-C06F-4533-B7A8-33F16D92BB2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D203B289-6782-4E44-A10B-9083B311873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2379D450-8584-47B3-BA0A-38D2C9678A0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7D71349E-2263-4316-8F1D-4CEF02CA0C09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D8EA6B40-1E08-46F0-9084-A427F4B0B68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2FB2D6E7-6B1D-4A1D-9136-B96E7B8715A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33D6FAF1-4F45-4DB1-BF7B-0CD65BC0051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306C927B-E986-46DF-88D8-F0B62FB06709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7A63760-BE6A-49DC-A0D2-378F11AE6D3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83433012-BC9C-4DF9-ACA2-5BDF3AC8834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4A7C8B59-F8AC-4662-867A-C4DD090A198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CBBE17A5-88B2-4ADA-B07A-493E61FD986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86D8F4C1-F777-4AF5-8F49-2C1C42AA3FE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51498F9C-B425-4F8B-8F72-C156686CC13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1F291854-5EF7-43E5-85C5-F94AE48714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86F496E5-4E10-4775-8155-F51DBFF03CF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72262102-4991-41D8-AAEA-0B9E4FB6F1A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0EE29ED-8706-46FE-9EF3-5AC4A12A8CD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A65C2640-4149-4B3C-84B5-70E50F0573F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73238B16-9DC0-4B7D-9753-368C2560F43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109F695A-87A4-4846-93B3-2395D676FFB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2DCCB7DE-C4DD-48E7-8460-29511181B22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9C9D4E40-CD76-4BCB-AB52-35A4BF0047E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E21DB213-C46F-4C0A-9EA8-A1F293E14F4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3FB6541A-AC93-422B-844E-E40574D0FCB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DA8F615-8508-4BB9-B2B1-8353D138D38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6E8C81C2-B539-4A39-84DA-A890ACE6F7F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61A99460-4648-460D-BDE7-C758E2DD24D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108EC880-1EC8-4075-8068-74AE5883828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AC721020-13C7-42BD-848A-F6BADC655C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1F4E9BEF-70DD-40ED-9A8A-B30D211EB853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8BD7CD06-6735-441D-8773-063BF02E918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BC071396-C867-444E-A8AC-F8C9A9BC579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8EA98748-41D5-427F-8856-5E77DAACEE6B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2DFCE062-ADCF-4035-A9FD-B98DC67815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1C49EEE3-6F5E-480F-86C9-B06D716C4DB7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E0711BAD-B4F4-40BE-B37E-72F925ED588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BBFAE588-5BB7-41AD-8C55-72C46930F97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B307E078-6046-48E1-88C4-DA8C3348554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62E3EAD4-7B15-4EED-B55A-9708CAB6BB9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64B3D386-6126-4B50-B801-70CF5C26CE9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ACA4D05A-913A-40EB-8335-061B3D50501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1740619C-E5E5-41D3-928B-EA00D8EAB75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AA7FA868-03A3-4244-9A24-6D6311F3958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9C5EB2EE-402F-4811-A510-B650C32A236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52CEDE4F-315C-4E84-9149-222613FAEFF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6D12ED96-3CF0-4263-B2AB-E4CFD912C6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25EF79E9-76C0-4A23-93E8-5ACCA6C9598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CCF74748-A6E7-4501-ADFA-1F18534DA6E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23B52FDE-7021-4DC7-87A9-BD1330407A3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4951101F-BC59-4614-9B01-78E2B2C20C5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8CA461DF-DEA2-44AC-A0C2-3FD07F37744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8D53157-1561-4DB1-BCA3-C2244CAF64AC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3D5EFFCA-839D-445C-AE50-59D7BA9C3CAB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E7E689C1-B0D8-4FD4-A50E-26F0510ACCF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B082FFD9-A0E7-4F1A-9735-15F46B05529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E7095EF5-BA76-4D18-900B-57A4F5C0FF6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C460F90E-C35D-4B94-8853-527FD5C9E2C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7F92B5D-CEEE-4DBA-A00F-B9DB7E9EF70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8E5DF2EE-235A-4E73-A685-9F8F792C79D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4C840832-6BBE-48A6-9B65-BEF78796D7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A4AE03AC-9E34-4D04-B84D-371D6BF44449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8825D674-C780-4848-90D4-F4D88078869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9A975DC5-5ADD-4C93-819F-723FD01EF31D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56A514A4-55C9-4E0F-8B57-9B2D86B2284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2FD1D7F4-7F2E-4674-83C8-633DB2A0FF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3F110D31-346F-4BE3-9472-EFBC6705317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01156EB5-B73E-4A0C-AC1E-DB01192A23B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4B769959-9E2C-4A56-B141-0B811040F0D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36011998-EF25-4369-BD64-B20FE6AAC75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77DBB6F8-59A9-40EC-8B03-D5A483FC85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9CDE6E22-A5A4-456C-A96C-A902C927BBF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8BA305E5-3AD9-4906-A938-2B10D55FAB7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8F79FC42-C031-48C5-9DF7-9346816DBEC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D39625E7-CF64-491B-8CCD-44A7670F53A6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5211AA3A-AA50-4A1C-B5AC-B6E209BB98A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CEA2FF12-2725-46B2-B4D2-033B9DCC7E3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C038B957-BCB1-452F-9D20-D4D98703FBF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901F3671-6E0F-4F0B-8BAD-E4D483FBF8A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9F678385-6FFD-415D-8719-97BBB130485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7046C27B-F2AD-4D28-BB34-51C91920976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C1592772-D6BE-4197-929E-1B81283018D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01FD466F-DA5C-4928-AD96-0E145FC37122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FA050C3A-A26F-415B-8162-5627983E13A2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C7DE9AE5-F14B-4106-AB7E-D412C1F4A7D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621ADFF4-C900-409C-9F06-6AE7A0D88E6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23BB1500-5568-4267-9038-890C86C680A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4C6B84E2-FEC5-4205-8BB1-B22BDFA7D2FC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A2640820-DE1A-4A8A-95D1-81E7980A298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5B46DB51-4373-4EA7-B478-A40B179496A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F9EDB3BF-B97B-45EC-BC2C-C6A0C30B95A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B90BC3DB-1082-4884-A015-90B4AC7D757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7A43D10A-13AA-43EB-BA29-8B7A93B50CE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4A367C30-201E-43E9-9A44-C84973395C0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88BD7E6-03F8-452A-B12F-00521CEB76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E6C5C4B3-FE6D-4184-B4D9-20ADB5B6DF7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CE2D946E-7EE6-4FAA-9321-2C14B359694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715E0038-179B-46DF-8A9F-CE83521B5F0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62FB9916-EA05-4235-817B-96DC47427B2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DA28A908-FBA9-4DFD-855F-5E5F5500EE2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AF18431E-75B6-4D81-922F-2709C53B0AC1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E0C31F16-20A9-43ED-8EFE-02C1184FD13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3A38C1CA-EE98-481E-86CC-67D33E80CA2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283B0A3E-539B-410D-8AF5-DBB21C283B0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9AD9E879-EF66-44E2-B08F-07E65703CAE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152400</xdr:rowOff>
    </xdr:from>
    <xdr:to>
      <xdr:col>18</xdr:col>
      <xdr:colOff>76200</xdr:colOff>
      <xdr:row>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E07EC9A-D46D-46DE-A174-FD613B78A46B}"/>
            </a:ext>
          </a:extLst>
        </xdr:cNvPr>
        <xdr:cNvSpPr txBox="1">
          <a:spLocks noChangeArrowheads="1"/>
        </xdr:cNvSpPr>
      </xdr:nvSpPr>
      <xdr:spPr bwMode="auto">
        <a:xfrm>
          <a:off x="103441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152400</xdr:rowOff>
    </xdr:from>
    <xdr:to>
      <xdr:col>18</xdr:col>
      <xdr:colOff>76200</xdr:colOff>
      <xdr:row>21</xdr:row>
      <xdr:rowOff>361950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C5B68D-F8DB-4AD3-B6FD-748D6E369DE6}"/>
            </a:ext>
          </a:extLst>
        </xdr:cNvPr>
        <xdr:cNvSpPr txBox="1">
          <a:spLocks noChangeArrowheads="1"/>
        </xdr:cNvSpPr>
      </xdr:nvSpPr>
      <xdr:spPr bwMode="auto">
        <a:xfrm>
          <a:off x="103441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169AA30-D3D3-483D-ABD7-E3C124C54646}"/>
            </a:ext>
          </a:extLst>
        </xdr:cNvPr>
        <xdr:cNvSpPr txBox="1">
          <a:spLocks noChangeArrowheads="1"/>
        </xdr:cNvSpPr>
      </xdr:nvSpPr>
      <xdr:spPr bwMode="auto">
        <a:xfrm>
          <a:off x="57054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152400</xdr:rowOff>
    </xdr:from>
    <xdr:to>
      <xdr:col>12</xdr:col>
      <xdr:colOff>76200</xdr:colOff>
      <xdr:row>21</xdr:row>
      <xdr:rowOff>361950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CF22C02-04BD-49BB-8FD2-3D7E62BD28A8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A09073C-4207-4641-83D3-463856A09575}"/>
            </a:ext>
          </a:extLst>
        </xdr:cNvPr>
        <xdr:cNvSpPr txBox="1">
          <a:spLocks noChangeArrowheads="1"/>
        </xdr:cNvSpPr>
      </xdr:nvSpPr>
      <xdr:spPr bwMode="auto">
        <a:xfrm>
          <a:off x="6829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152400</xdr:rowOff>
    </xdr:from>
    <xdr:to>
      <xdr:col>17</xdr:col>
      <xdr:colOff>76200</xdr:colOff>
      <xdr:row>21</xdr:row>
      <xdr:rowOff>361950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16605AB-B122-429E-8819-AEBDC42E35DD}"/>
            </a:ext>
          </a:extLst>
        </xdr:cNvPr>
        <xdr:cNvSpPr txBox="1">
          <a:spLocks noChangeArrowheads="1"/>
        </xdr:cNvSpPr>
      </xdr:nvSpPr>
      <xdr:spPr bwMode="auto">
        <a:xfrm>
          <a:off x="94964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42405E6-97CB-4E5D-9EB9-3D3344857B95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2027942-AD5A-4D7B-A122-6948375BEC4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4DAC1E15-CF79-4C11-8E5B-5D9B9112409F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5C1FDB58-64E3-44A0-B2E1-1789464276F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32447E86-D3CF-4738-B0BB-9741D788BBD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D00EC0FD-D3FB-46AA-85B1-099896CD7FA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BB5DE246-5686-4DD2-A01D-E9A55E49AB6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7931267-2A7B-4B90-8277-D8E599245D9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D159706E-813D-4AE7-8577-11DF605104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1F39AC51-7CCA-4943-8FBD-13698BCE8DB1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A6AFF141-0A21-49CB-AB78-87C05230798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F3066028-CF58-43EF-AE7B-10BFD0DEB66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07970421-E5F9-4463-B3E8-86E1255D6DA5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300CECAB-805C-4E16-9858-B9B200EFD1F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4A077B9B-CAFF-4B4C-BAAB-5961C3C0434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7D041BA5-225F-498F-8B4B-ABF43BA2316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AC9DB39-0B08-4AD9-A071-195570047E74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43973BAB-DEF0-4F51-8C4A-872800DEC097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4A39FEE3-B078-4922-9049-318FCE2CAD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6FD90F65-BB43-4017-A6DA-BCA4A4A4D9F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D54EAA6C-9F93-4D82-9BB1-4EE62FFC5D1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3D837C5-AACB-427E-B7BA-44FD6464292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7C5697E5-856D-49CE-8B8A-083C03C8968C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2D396F4-3B20-4FD2-A4F4-A44B3EAAA1C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F4ABF919-6081-4C07-8A45-A05FDA101B8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69F2790B-460A-428D-867C-9A76B92F085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92E1408A-BAF2-4FD2-ABE5-06A820D32765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5EA3F42-3982-4543-9EFC-55F42F451A3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B7498147-6CAF-4068-BC02-703EA3CA65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D10AC0BF-29A3-40B8-80BF-6BA389C5A32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7E30EC42-FD62-405E-97F5-0A1EC96117B5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C5664320-A28C-4572-866E-06AA04A5AA63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ADCF2931-4D63-48F9-A293-55893FB25B1A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694798BB-8407-4FD4-94D6-0D84D547673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EBC0C481-F70B-4D7A-BDAA-F157C583042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1BD9FAF9-E4A9-47D6-BDC2-4CC153B4C7DA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4154F3EF-081F-4C9E-BFD5-D24B3727870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4D774AB7-BA98-4B9E-910A-C143021732B6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EECF0F22-B2F8-4F6C-889D-C4DA90480B8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A1F6BA81-7BAC-4519-9197-44562E5E9B8D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21D4E9D6-3F82-4A1D-B377-E8CAB6F88600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C121774B-7D67-43A9-BA26-94DE2153B8B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BA61BAF-BDA3-46FC-88D9-DFE785F60A0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624E3871-23AD-45DF-AED2-9987D98C076A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F1E7348D-0F8A-429B-AF92-AEF6CE1CED8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E882E0F5-F4DA-465F-BF0E-B0CEADB3FD6F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F0D2F16B-59ED-4783-B0FB-B762EAAA77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CC3FD6ED-AC0F-4360-9F2F-DF3710A509F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C5897BF1-8D61-40D7-90A0-773B5D765DD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74EF07C5-AD16-47AF-99D5-F6A8E4C891CA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38B8C2E6-63D9-447B-86F1-E81EB8EF710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9D5BD086-16A9-43CB-85E7-3EFFE4C626A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E504B0C3-AFA9-402E-8A4D-460671852C8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479B19EE-41EF-4994-A505-EBCB8C1F6B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78ECFBC4-76CD-44BC-BEAC-60DF1FE757F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6CEBB5DA-25A6-4899-9A0E-B270E7DC8C7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161925</xdr:rowOff>
    </xdr:from>
    <xdr:to>
      <xdr:col>18</xdr:col>
      <xdr:colOff>76200</xdr:colOff>
      <xdr:row>3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D6BA1D38-5EDB-4A2B-B189-AA4BE2ED3F61}"/>
            </a:ext>
          </a:extLst>
        </xdr:cNvPr>
        <xdr:cNvSpPr txBox="1">
          <a:spLocks noChangeArrowheads="1"/>
        </xdr:cNvSpPr>
      </xdr:nvSpPr>
      <xdr:spPr bwMode="auto">
        <a:xfrm>
          <a:off x="103441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FA9D75F-6C56-4EDE-8AB9-490515CA6C2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963B247E-E71A-4EEB-A525-4F73691BFBB2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FC5BDB54-A57F-4FE9-AA7B-7C6A8414E5C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2AB4752B-18B2-4793-814C-80FA04D775F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FF29C342-1CDA-45A3-9828-C8694481F176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B8C9C846-220D-44FB-81EB-A8E181E5ED1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899801D-6185-415D-8274-DD748B075F30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95D85870-C6A7-4190-86FD-94DA56FCE08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C9878A1E-0980-4CB0-9F04-D6F47A52AED5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674B1EDD-8DE8-4680-AC5C-D6846614826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75" name="Text Box 12">
          <a:extLst>
            <a:ext uri="{FF2B5EF4-FFF2-40B4-BE49-F238E27FC236}">
              <a16:creationId xmlns:a16="http://schemas.microsoft.com/office/drawing/2014/main" id="{160B455D-8609-4306-951A-078BD0D7DA38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A3E499B5-3D30-4104-B97D-3DC1B258F651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9A04A8B1-AF00-43BD-961B-071C5ACBD2B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82261663-5E14-4B9D-9B7D-48FAC80112C6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49CCCC2B-3941-4C8F-BB0A-3D2DC5E09DFE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C32D2D27-4981-405D-8299-3A8D37101117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23F693DC-2E8D-4610-AF36-CF5B1973E754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7BB08B8C-C869-439B-BACB-E8FA2B90D66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FD91613A-D059-4713-904E-A4E628C19A3E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61C2C3EF-7BBC-4A83-AF95-73D22B22673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374E622-9B06-4222-A3F6-336AA272D3A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1D00D2DD-7E62-468A-83F4-9AB62374E7DE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A58FC2C0-F6BE-4A6C-9AE5-3FBF4931969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42B44E7E-00EF-4597-B130-4E1A88C13EAC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B8D6AA81-60B1-4390-AC39-F69D961FC4F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B14AD789-FE39-409B-8A51-5C14381BB4A6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DE60A9B3-8F8C-451E-AF12-2A0665AA7353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405F2EB6-B5CE-42F7-87AE-1C994540BFF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011345C3-BE29-4ADB-BB26-6A92561C8FD0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14278E02-9B10-487B-AAF0-88AC14A11E34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40E26CFD-6DE5-4B2D-B5AF-EAD0DAC71E70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80698E35-1AB3-4BBB-903E-1C97387FE40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436FBA0D-DB45-4DA7-BAD4-ABB93557C2C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8A274446-39B9-4EAD-9920-8C5153CBCDCB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C74DBFFF-1477-489C-B333-0A4A4409BD39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0" name="Text Box 17">
          <a:extLst>
            <a:ext uri="{FF2B5EF4-FFF2-40B4-BE49-F238E27FC236}">
              <a16:creationId xmlns:a16="http://schemas.microsoft.com/office/drawing/2014/main" id="{C95DFBFA-7F57-47EB-B41D-DDB6D337337E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101" name="Text Box 18">
          <a:extLst>
            <a:ext uri="{FF2B5EF4-FFF2-40B4-BE49-F238E27FC236}">
              <a16:creationId xmlns:a16="http://schemas.microsoft.com/office/drawing/2014/main" id="{D07DDB20-50B4-4BA9-B2E7-39C070342738}"/>
            </a:ext>
          </a:extLst>
        </xdr:cNvPr>
        <xdr:cNvSpPr txBox="1">
          <a:spLocks noChangeArrowheads="1"/>
        </xdr:cNvSpPr>
      </xdr:nvSpPr>
      <xdr:spPr bwMode="auto">
        <a:xfrm>
          <a:off x="57054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C6B1E527-0721-4206-AC14-77FFE75C541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3" name="Text Box 20">
          <a:extLst>
            <a:ext uri="{FF2B5EF4-FFF2-40B4-BE49-F238E27FC236}">
              <a16:creationId xmlns:a16="http://schemas.microsoft.com/office/drawing/2014/main" id="{F8F860E8-95A5-4925-8FE5-4D872ADC8A34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6AAE5B2E-DAFB-457C-992C-8EF4EB7A15CD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F9361C69-5064-42F1-8E87-89833B56FEE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8B6CA34E-7A9D-4B7F-A0A5-EFF722835E0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ECA96D0C-F30F-411E-9984-598F5D6E3588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658B4565-4999-440E-9CED-60CEF8EB6703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700F70B9-5FC4-49B6-A91E-116282D0E5C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69345431-4296-4EFA-85D6-AE41B4CC26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E5820BD8-14DF-4099-85B0-386470933B4F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CF896BB-81F7-4639-988E-245FE83FF598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161925</xdr:rowOff>
    </xdr:from>
    <xdr:to>
      <xdr:col>18</xdr:col>
      <xdr:colOff>76200</xdr:colOff>
      <xdr:row>21</xdr:row>
      <xdr:rowOff>371475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0AB17DAF-E1E8-4255-8A7A-615B9C9FB811}"/>
            </a:ext>
          </a:extLst>
        </xdr:cNvPr>
        <xdr:cNvSpPr txBox="1">
          <a:spLocks noChangeArrowheads="1"/>
        </xdr:cNvSpPr>
      </xdr:nvSpPr>
      <xdr:spPr bwMode="auto">
        <a:xfrm>
          <a:off x="103441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21</xdr:row>
      <xdr:rowOff>161925</xdr:rowOff>
    </xdr:from>
    <xdr:to>
      <xdr:col>12</xdr:col>
      <xdr:colOff>76200</xdr:colOff>
      <xdr:row>21</xdr:row>
      <xdr:rowOff>371475</xdr:rowOff>
    </xdr:to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38BB6C62-4B19-417D-8E20-B0EFDC3FCC2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80DBD96E-DBFB-42CB-806A-68EBD71D5582}"/>
            </a:ext>
          </a:extLst>
        </xdr:cNvPr>
        <xdr:cNvSpPr txBox="1">
          <a:spLocks noChangeArrowheads="1"/>
        </xdr:cNvSpPr>
      </xdr:nvSpPr>
      <xdr:spPr bwMode="auto">
        <a:xfrm>
          <a:off x="6829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21</xdr:row>
      <xdr:rowOff>161925</xdr:rowOff>
    </xdr:from>
    <xdr:to>
      <xdr:col>17</xdr:col>
      <xdr:colOff>76200</xdr:colOff>
      <xdr:row>21</xdr:row>
      <xdr:rowOff>371475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C53C3E29-18A1-45A5-90FB-CC7624CF2377}"/>
            </a:ext>
          </a:extLst>
        </xdr:cNvPr>
        <xdr:cNvSpPr txBox="1">
          <a:spLocks noChangeArrowheads="1"/>
        </xdr:cNvSpPr>
      </xdr:nvSpPr>
      <xdr:spPr bwMode="auto">
        <a:xfrm>
          <a:off x="94964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view="pageBreakPreview" topLeftCell="A4" zoomScaleNormal="100" zoomScaleSheetLayoutView="100" workbookViewId="0">
      <selection activeCell="P14" sqref="P14:Q14"/>
    </sheetView>
  </sheetViews>
  <sheetFormatPr defaultRowHeight="14.25" x14ac:dyDescent="0.15"/>
  <cols>
    <col min="1" max="2" width="4.125" style="9" customWidth="1"/>
    <col min="3" max="4" width="10.625" style="9" customWidth="1"/>
    <col min="5" max="6" width="8.625" style="9" customWidth="1"/>
    <col min="7" max="7" width="4.625" style="9" customWidth="1"/>
    <col min="8" max="8" width="8.625" style="9" customWidth="1"/>
    <col min="9" max="9" width="4.625" style="9" customWidth="1"/>
    <col min="10" max="10" width="3.125" style="9" customWidth="1"/>
    <col min="11" max="12" width="4.125" style="9" customWidth="1"/>
    <col min="13" max="14" width="10.625" style="9" customWidth="1"/>
    <col min="15" max="16" width="8.625" style="9" customWidth="1"/>
    <col min="17" max="17" width="4.625" style="9" customWidth="1"/>
    <col min="18" max="18" width="8.625" style="9" customWidth="1"/>
    <col min="19" max="19" width="4.625" style="9" customWidth="1"/>
    <col min="20" max="16384" width="9" style="9"/>
  </cols>
  <sheetData>
    <row r="1" spans="1:19" ht="50.25" customHeight="1" x14ac:dyDescent="0.15">
      <c r="A1" s="196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19" ht="26.25" customHeight="1" x14ac:dyDescent="0.15">
      <c r="A2" s="198">
        <v>2024</v>
      </c>
      <c r="B2" s="198"/>
      <c r="C2" s="5" t="s">
        <v>0</v>
      </c>
      <c r="D2" s="197"/>
      <c r="E2" s="197"/>
      <c r="F2" s="197"/>
      <c r="G2" s="197"/>
      <c r="H2" s="197"/>
      <c r="I2" s="197"/>
      <c r="J2" s="13"/>
      <c r="K2" s="14" t="s">
        <v>1</v>
      </c>
      <c r="L2" s="14"/>
      <c r="M2" s="199"/>
      <c r="N2" s="199"/>
      <c r="O2" s="199"/>
      <c r="P2" s="199"/>
      <c r="Q2" s="199"/>
      <c r="R2" s="199"/>
      <c r="S2" s="199"/>
    </row>
    <row r="3" spans="1:19" ht="26.25" customHeight="1" x14ac:dyDescent="0.15">
      <c r="A3" s="198">
        <v>4</v>
      </c>
      <c r="B3" s="198"/>
      <c r="C3" s="5" t="s">
        <v>2</v>
      </c>
      <c r="D3" s="5"/>
      <c r="E3" s="5"/>
      <c r="F3" s="5"/>
      <c r="G3" s="5"/>
      <c r="H3" s="5"/>
      <c r="I3" s="15"/>
      <c r="J3" s="15"/>
      <c r="K3" s="14" t="s">
        <v>3</v>
      </c>
      <c r="L3" s="14"/>
      <c r="M3" s="16"/>
      <c r="N3" s="17" t="s">
        <v>35</v>
      </c>
      <c r="O3" s="160"/>
      <c r="P3" s="160"/>
      <c r="Q3" s="160"/>
      <c r="R3" s="160"/>
      <c r="S3" s="160"/>
    </row>
    <row r="4" spans="1:19" ht="6" customHeight="1" thickBot="1" x14ac:dyDescent="0.2"/>
    <row r="5" spans="1:19" ht="37.5" customHeight="1" x14ac:dyDescent="0.15">
      <c r="A5" s="202" t="s">
        <v>4</v>
      </c>
      <c r="B5" s="161" t="s">
        <v>5</v>
      </c>
      <c r="C5" s="178" t="s">
        <v>41</v>
      </c>
      <c r="D5" s="179"/>
      <c r="E5" s="176" t="s">
        <v>86</v>
      </c>
      <c r="F5" s="190" t="s">
        <v>89</v>
      </c>
      <c r="G5" s="191"/>
      <c r="H5" s="190" t="s">
        <v>90</v>
      </c>
      <c r="I5" s="200"/>
      <c r="J5" s="1"/>
      <c r="K5" s="202" t="s">
        <v>4</v>
      </c>
      <c r="L5" s="161" t="s">
        <v>5</v>
      </c>
      <c r="M5" s="178" t="s">
        <v>41</v>
      </c>
      <c r="N5" s="179"/>
      <c r="O5" s="176" t="s">
        <v>86</v>
      </c>
      <c r="P5" s="190" t="s">
        <v>89</v>
      </c>
      <c r="Q5" s="191"/>
      <c r="R5" s="190" t="s">
        <v>90</v>
      </c>
      <c r="S5" s="200"/>
    </row>
    <row r="6" spans="1:19" ht="25.5" customHeight="1" thickBot="1" x14ac:dyDescent="0.2">
      <c r="A6" s="203"/>
      <c r="B6" s="162"/>
      <c r="C6" s="80" t="s">
        <v>87</v>
      </c>
      <c r="D6" s="81" t="s">
        <v>88</v>
      </c>
      <c r="E6" s="177"/>
      <c r="F6" s="192"/>
      <c r="G6" s="193"/>
      <c r="H6" s="192"/>
      <c r="I6" s="201"/>
      <c r="J6" s="2"/>
      <c r="K6" s="203"/>
      <c r="L6" s="162"/>
      <c r="M6" s="80" t="s">
        <v>87</v>
      </c>
      <c r="N6" s="81" t="s">
        <v>88</v>
      </c>
      <c r="O6" s="177"/>
      <c r="P6" s="192"/>
      <c r="Q6" s="193"/>
      <c r="R6" s="192"/>
      <c r="S6" s="201"/>
    </row>
    <row r="7" spans="1:19" ht="30" customHeight="1" x14ac:dyDescent="0.15">
      <c r="A7" s="22">
        <v>1</v>
      </c>
      <c r="B7" s="10" t="s">
        <v>10</v>
      </c>
      <c r="C7" s="82">
        <v>0.375</v>
      </c>
      <c r="D7" s="83">
        <v>0.79166666666666663</v>
      </c>
      <c r="E7" s="83">
        <f t="shared" ref="E7:E22" si="0">IF(C7="","",D7-C7)</f>
        <v>0.41666666666666663</v>
      </c>
      <c r="F7" s="219" t="s">
        <v>82</v>
      </c>
      <c r="G7" s="220"/>
      <c r="H7" s="204"/>
      <c r="I7" s="205"/>
      <c r="J7" s="3"/>
      <c r="K7" s="22">
        <v>17</v>
      </c>
      <c r="L7" s="10" t="s">
        <v>12</v>
      </c>
      <c r="M7" s="92"/>
      <c r="N7" s="93"/>
      <c r="O7" s="93" t="str">
        <f>IF(M7="","",N7-M7)</f>
        <v/>
      </c>
      <c r="P7" s="219"/>
      <c r="Q7" s="220"/>
      <c r="R7" s="174" t="s">
        <v>15</v>
      </c>
      <c r="S7" s="175"/>
    </row>
    <row r="8" spans="1:19" ht="30" customHeight="1" x14ac:dyDescent="0.15">
      <c r="A8" s="11">
        <v>2</v>
      </c>
      <c r="B8" s="8" t="s">
        <v>11</v>
      </c>
      <c r="C8" s="82">
        <v>0.375</v>
      </c>
      <c r="D8" s="83">
        <v>0.79166666666666663</v>
      </c>
      <c r="E8" s="83">
        <f t="shared" si="0"/>
        <v>0.41666666666666663</v>
      </c>
      <c r="F8" s="221"/>
      <c r="G8" s="222"/>
      <c r="H8" s="188" t="s">
        <v>39</v>
      </c>
      <c r="I8" s="189"/>
      <c r="J8" s="4"/>
      <c r="K8" s="11">
        <v>18</v>
      </c>
      <c r="L8" s="8" t="s">
        <v>6</v>
      </c>
      <c r="M8" s="94"/>
      <c r="N8" s="87"/>
      <c r="O8" s="87" t="str">
        <f t="shared" ref="O8:O21" si="1">IF(M8="","",N8-M8)</f>
        <v/>
      </c>
      <c r="P8" s="221"/>
      <c r="Q8" s="222"/>
      <c r="R8" s="163" t="s">
        <v>15</v>
      </c>
      <c r="S8" s="164"/>
    </row>
    <row r="9" spans="1:19" ht="30" customHeight="1" x14ac:dyDescent="0.15">
      <c r="A9" s="11">
        <v>3</v>
      </c>
      <c r="B9" s="8" t="s">
        <v>12</v>
      </c>
      <c r="C9" s="82">
        <v>0.41666666666666669</v>
      </c>
      <c r="D9" s="83">
        <v>0.75</v>
      </c>
      <c r="E9" s="83">
        <f t="shared" si="0"/>
        <v>0.33333333333333331</v>
      </c>
      <c r="F9" s="221"/>
      <c r="G9" s="222"/>
      <c r="H9" s="184"/>
      <c r="I9" s="185"/>
      <c r="J9" s="4"/>
      <c r="K9" s="11">
        <v>19</v>
      </c>
      <c r="L9" s="8" t="s">
        <v>7</v>
      </c>
      <c r="M9" s="94"/>
      <c r="N9" s="87"/>
      <c r="O9" s="87" t="str">
        <f t="shared" si="1"/>
        <v/>
      </c>
      <c r="P9" s="221"/>
      <c r="Q9" s="222"/>
      <c r="R9" s="163" t="s">
        <v>15</v>
      </c>
      <c r="S9" s="164"/>
    </row>
    <row r="10" spans="1:19" ht="30" customHeight="1" x14ac:dyDescent="0.15">
      <c r="A10" s="11">
        <v>4</v>
      </c>
      <c r="B10" s="8" t="s">
        <v>6</v>
      </c>
      <c r="C10" s="82">
        <v>0.45833333333333298</v>
      </c>
      <c r="D10" s="83">
        <v>0.625</v>
      </c>
      <c r="E10" s="83">
        <f t="shared" si="0"/>
        <v>0.16666666666666702</v>
      </c>
      <c r="F10" s="221" t="s">
        <v>78</v>
      </c>
      <c r="G10" s="222"/>
      <c r="H10" s="188"/>
      <c r="I10" s="189"/>
      <c r="J10" s="1"/>
      <c r="K10" s="26">
        <v>20</v>
      </c>
      <c r="L10" s="25" t="s">
        <v>8</v>
      </c>
      <c r="M10" s="95"/>
      <c r="N10" s="89"/>
      <c r="O10" s="89" t="str">
        <f t="shared" si="1"/>
        <v/>
      </c>
      <c r="P10" s="223"/>
      <c r="Q10" s="224"/>
      <c r="R10" s="170"/>
      <c r="S10" s="171"/>
    </row>
    <row r="11" spans="1:19" ht="30" customHeight="1" x14ac:dyDescent="0.15">
      <c r="A11" s="11">
        <v>5</v>
      </c>
      <c r="B11" s="8" t="s">
        <v>7</v>
      </c>
      <c r="C11" s="82">
        <v>0.35416666666666669</v>
      </c>
      <c r="D11" s="83">
        <v>0.91666666666666663</v>
      </c>
      <c r="E11" s="83">
        <f t="shared" si="0"/>
        <v>0.5625</v>
      </c>
      <c r="F11" s="221"/>
      <c r="G11" s="222"/>
      <c r="H11" s="184"/>
      <c r="I11" s="185"/>
      <c r="J11" s="3"/>
      <c r="K11" s="26">
        <v>21</v>
      </c>
      <c r="L11" s="25" t="s">
        <v>9</v>
      </c>
      <c r="M11" s="96"/>
      <c r="N11" s="85"/>
      <c r="O11" s="85" t="str">
        <f t="shared" si="1"/>
        <v/>
      </c>
      <c r="P11" s="223"/>
      <c r="Q11" s="224"/>
      <c r="R11" s="166"/>
      <c r="S11" s="167"/>
    </row>
    <row r="12" spans="1:19" ht="30" customHeight="1" x14ac:dyDescent="0.15">
      <c r="A12" s="26">
        <v>6</v>
      </c>
      <c r="B12" s="25" t="s">
        <v>8</v>
      </c>
      <c r="C12" s="84"/>
      <c r="D12" s="85"/>
      <c r="E12" s="85" t="str">
        <f t="shared" si="0"/>
        <v/>
      </c>
      <c r="F12" s="223"/>
      <c r="G12" s="224"/>
      <c r="H12" s="212"/>
      <c r="I12" s="213"/>
      <c r="J12" s="3"/>
      <c r="K12" s="11">
        <v>22</v>
      </c>
      <c r="L12" s="23" t="s">
        <v>10</v>
      </c>
      <c r="M12" s="82">
        <v>0.35416666666666669</v>
      </c>
      <c r="N12" s="83">
        <v>0.70833333333333337</v>
      </c>
      <c r="O12" s="83">
        <f t="shared" si="1"/>
        <v>0.35416666666666669</v>
      </c>
      <c r="P12" s="221"/>
      <c r="Q12" s="222"/>
      <c r="R12" s="168"/>
      <c r="S12" s="169"/>
    </row>
    <row r="13" spans="1:19" ht="30" customHeight="1" x14ac:dyDescent="0.15">
      <c r="A13" s="26">
        <v>7</v>
      </c>
      <c r="B13" s="25" t="s">
        <v>9</v>
      </c>
      <c r="C13" s="84"/>
      <c r="D13" s="85"/>
      <c r="E13" s="85" t="str">
        <f t="shared" si="0"/>
        <v/>
      </c>
      <c r="F13" s="223"/>
      <c r="G13" s="224"/>
      <c r="H13" s="186"/>
      <c r="I13" s="187"/>
      <c r="J13" s="3"/>
      <c r="K13" s="11">
        <v>23</v>
      </c>
      <c r="L13" s="8" t="s">
        <v>11</v>
      </c>
      <c r="M13" s="82">
        <v>0.35416666666666669</v>
      </c>
      <c r="N13" s="83">
        <v>0.5</v>
      </c>
      <c r="O13" s="83">
        <f t="shared" si="1"/>
        <v>0.14583333333333331</v>
      </c>
      <c r="P13" s="221"/>
      <c r="Q13" s="222"/>
      <c r="R13" s="165"/>
      <c r="S13" s="164"/>
    </row>
    <row r="14" spans="1:19" ht="30" customHeight="1" x14ac:dyDescent="0.15">
      <c r="A14" s="11">
        <v>8</v>
      </c>
      <c r="B14" s="23" t="s">
        <v>10</v>
      </c>
      <c r="C14" s="82">
        <v>0.41666666666666669</v>
      </c>
      <c r="D14" s="83">
        <v>0.70833333333333337</v>
      </c>
      <c r="E14" s="83">
        <f t="shared" si="0"/>
        <v>0.29166666666666669</v>
      </c>
      <c r="F14" s="221"/>
      <c r="G14" s="222"/>
      <c r="H14" s="188"/>
      <c r="I14" s="189"/>
      <c r="J14" s="5"/>
      <c r="K14" s="11">
        <v>24</v>
      </c>
      <c r="L14" s="8" t="s">
        <v>12</v>
      </c>
      <c r="M14" s="82">
        <v>0.35416666666666669</v>
      </c>
      <c r="N14" s="83">
        <v>0.75</v>
      </c>
      <c r="O14" s="83">
        <f t="shared" si="1"/>
        <v>0.39583333333333331</v>
      </c>
      <c r="P14" s="221" t="s">
        <v>82</v>
      </c>
      <c r="Q14" s="222"/>
      <c r="R14" s="165"/>
      <c r="S14" s="164"/>
    </row>
    <row r="15" spans="1:19" ht="30" customHeight="1" x14ac:dyDescent="0.15">
      <c r="A15" s="11">
        <v>9</v>
      </c>
      <c r="B15" s="8" t="s">
        <v>11</v>
      </c>
      <c r="C15" s="82">
        <v>0.41666666666666669</v>
      </c>
      <c r="D15" s="83">
        <v>0.70833333333333337</v>
      </c>
      <c r="E15" s="83">
        <f t="shared" si="0"/>
        <v>0.29166666666666669</v>
      </c>
      <c r="F15" s="221"/>
      <c r="G15" s="222"/>
      <c r="H15" s="184"/>
      <c r="I15" s="185"/>
      <c r="J15" s="4"/>
      <c r="K15" s="11">
        <v>25</v>
      </c>
      <c r="L15" s="8" t="s">
        <v>6</v>
      </c>
      <c r="M15" s="82">
        <v>0.35416666666666669</v>
      </c>
      <c r="N15" s="83">
        <v>0.70833333333333337</v>
      </c>
      <c r="O15" s="83">
        <f t="shared" si="1"/>
        <v>0.35416666666666669</v>
      </c>
      <c r="P15" s="221"/>
      <c r="Q15" s="222"/>
      <c r="R15" s="172"/>
      <c r="S15" s="173"/>
    </row>
    <row r="16" spans="1:19" ht="30" customHeight="1" x14ac:dyDescent="0.15">
      <c r="A16" s="11">
        <v>10</v>
      </c>
      <c r="B16" s="8" t="s">
        <v>12</v>
      </c>
      <c r="C16" s="82">
        <v>0.41666666666666669</v>
      </c>
      <c r="D16" s="83">
        <v>0.70833333333333337</v>
      </c>
      <c r="E16" s="83">
        <f t="shared" si="0"/>
        <v>0.29166666666666669</v>
      </c>
      <c r="F16" s="221"/>
      <c r="G16" s="222"/>
      <c r="H16" s="184"/>
      <c r="I16" s="185"/>
      <c r="J16" s="4"/>
      <c r="K16" s="11">
        <v>26</v>
      </c>
      <c r="L16" s="8" t="s">
        <v>7</v>
      </c>
      <c r="M16" s="82">
        <v>0.58333333333333337</v>
      </c>
      <c r="N16" s="83">
        <v>0.79166666666666663</v>
      </c>
      <c r="O16" s="83">
        <f t="shared" si="1"/>
        <v>0.20833333333333326</v>
      </c>
      <c r="P16" s="221"/>
      <c r="Q16" s="222"/>
      <c r="R16" s="168"/>
      <c r="S16" s="169"/>
    </row>
    <row r="17" spans="1:20" ht="30" customHeight="1" x14ac:dyDescent="0.15">
      <c r="A17" s="11">
        <v>11</v>
      </c>
      <c r="B17" s="8" t="s">
        <v>6</v>
      </c>
      <c r="C17" s="86">
        <v>0.41666666666666669</v>
      </c>
      <c r="D17" s="87">
        <v>0.75</v>
      </c>
      <c r="E17" s="83">
        <f t="shared" si="0"/>
        <v>0.33333333333333331</v>
      </c>
      <c r="F17" s="221"/>
      <c r="G17" s="222"/>
      <c r="H17" s="184"/>
      <c r="I17" s="185"/>
      <c r="J17" s="4"/>
      <c r="K17" s="26">
        <v>27</v>
      </c>
      <c r="L17" s="25" t="s">
        <v>8</v>
      </c>
      <c r="M17" s="84"/>
      <c r="N17" s="85"/>
      <c r="O17" s="85" t="str">
        <f t="shared" si="1"/>
        <v/>
      </c>
      <c r="P17" s="223"/>
      <c r="Q17" s="224"/>
      <c r="R17" s="166"/>
      <c r="S17" s="167"/>
    </row>
    <row r="18" spans="1:20" ht="30" customHeight="1" x14ac:dyDescent="0.15">
      <c r="A18" s="11">
        <v>12</v>
      </c>
      <c r="B18" s="8" t="s">
        <v>7</v>
      </c>
      <c r="C18" s="86">
        <v>0.35416666666666669</v>
      </c>
      <c r="D18" s="87">
        <v>0.66666666666666663</v>
      </c>
      <c r="E18" s="83">
        <f t="shared" si="0"/>
        <v>0.31249999999999994</v>
      </c>
      <c r="F18" s="221"/>
      <c r="G18" s="222"/>
      <c r="H18" s="184"/>
      <c r="I18" s="185"/>
      <c r="J18" s="4"/>
      <c r="K18" s="26">
        <v>28</v>
      </c>
      <c r="L18" s="25" t="s">
        <v>9</v>
      </c>
      <c r="M18" s="84"/>
      <c r="N18" s="85"/>
      <c r="O18" s="85" t="str">
        <f t="shared" si="1"/>
        <v/>
      </c>
      <c r="P18" s="223"/>
      <c r="Q18" s="224"/>
      <c r="R18" s="166"/>
      <c r="S18" s="167"/>
    </row>
    <row r="19" spans="1:20" ht="30" customHeight="1" x14ac:dyDescent="0.15">
      <c r="A19" s="26">
        <v>13</v>
      </c>
      <c r="B19" s="25" t="s">
        <v>8</v>
      </c>
      <c r="C19" s="88"/>
      <c r="D19" s="89"/>
      <c r="E19" s="89" t="str">
        <f t="shared" si="0"/>
        <v/>
      </c>
      <c r="F19" s="223"/>
      <c r="G19" s="224"/>
      <c r="H19" s="186"/>
      <c r="I19" s="187"/>
      <c r="J19" s="4"/>
      <c r="K19" s="156">
        <v>29</v>
      </c>
      <c r="L19" s="157" t="s">
        <v>13</v>
      </c>
      <c r="M19" s="158"/>
      <c r="N19" s="159"/>
      <c r="O19" s="159" t="str">
        <f t="shared" si="1"/>
        <v/>
      </c>
      <c r="P19" s="225"/>
      <c r="Q19" s="226"/>
      <c r="R19" s="182"/>
      <c r="S19" s="183"/>
    </row>
    <row r="20" spans="1:20" ht="30" customHeight="1" x14ac:dyDescent="0.15">
      <c r="A20" s="26">
        <v>14</v>
      </c>
      <c r="B20" s="25" t="s">
        <v>9</v>
      </c>
      <c r="C20" s="88">
        <v>0.41666666666666669</v>
      </c>
      <c r="D20" s="89">
        <v>0.75</v>
      </c>
      <c r="E20" s="89">
        <f t="shared" si="0"/>
        <v>0.33333333333333331</v>
      </c>
      <c r="F20" s="223"/>
      <c r="G20" s="224"/>
      <c r="H20" s="186"/>
      <c r="I20" s="187"/>
      <c r="J20" s="1"/>
      <c r="K20" s="126">
        <v>30</v>
      </c>
      <c r="L20" s="127" t="s">
        <v>18</v>
      </c>
      <c r="M20" s="128"/>
      <c r="N20" s="129"/>
      <c r="O20" s="129" t="str">
        <f t="shared" si="1"/>
        <v/>
      </c>
      <c r="P20" s="227"/>
      <c r="Q20" s="228"/>
      <c r="R20" s="180"/>
      <c r="S20" s="181"/>
    </row>
    <row r="21" spans="1:20" ht="30" customHeight="1" thickBot="1" x14ac:dyDescent="0.2">
      <c r="A21" s="11">
        <v>15</v>
      </c>
      <c r="B21" s="8" t="s">
        <v>13</v>
      </c>
      <c r="C21" s="86"/>
      <c r="D21" s="87"/>
      <c r="E21" s="87" t="str">
        <f t="shared" si="0"/>
        <v/>
      </c>
      <c r="F21" s="221"/>
      <c r="G21" s="222"/>
      <c r="H21" s="210" t="s">
        <v>16</v>
      </c>
      <c r="I21" s="211"/>
      <c r="J21" s="1"/>
      <c r="K21" s="12"/>
      <c r="L21" s="24"/>
      <c r="M21" s="97"/>
      <c r="N21" s="91"/>
      <c r="O21" s="91" t="str">
        <f t="shared" si="1"/>
        <v/>
      </c>
      <c r="P21" s="229" t="str">
        <f t="shared" ref="P21" si="2">IF(N21="","",O21-N21)</f>
        <v/>
      </c>
      <c r="Q21" s="230"/>
      <c r="R21" s="194"/>
      <c r="S21" s="195"/>
    </row>
    <row r="22" spans="1:20" ht="30" customHeight="1" thickBot="1" x14ac:dyDescent="0.2">
      <c r="A22" s="12">
        <v>16</v>
      </c>
      <c r="B22" s="7" t="s">
        <v>18</v>
      </c>
      <c r="C22" s="90">
        <v>0.35416666666666669</v>
      </c>
      <c r="D22" s="91">
        <v>0.66666666666666663</v>
      </c>
      <c r="E22" s="91">
        <f t="shared" si="0"/>
        <v>0.31249999999999994</v>
      </c>
      <c r="F22" s="233"/>
      <c r="G22" s="234"/>
      <c r="H22" s="214"/>
      <c r="I22" s="215"/>
      <c r="J22" s="4"/>
      <c r="K22" s="209" t="s">
        <v>38</v>
      </c>
      <c r="L22" s="207"/>
      <c r="M22" s="207"/>
      <c r="N22" s="207"/>
      <c r="O22" s="27">
        <f>SUM(E7:E22,O7:O21)</f>
        <v>5.520833333333333</v>
      </c>
      <c r="P22" s="231"/>
      <c r="Q22" s="232"/>
      <c r="R22" s="21"/>
      <c r="S22" s="20"/>
    </row>
    <row r="23" spans="1:20" ht="6" customHeight="1" x14ac:dyDescent="0.15">
      <c r="A23" s="6"/>
      <c r="D23" s="6"/>
      <c r="E23" s="6"/>
      <c r="F23" s="6"/>
      <c r="G23" s="6"/>
      <c r="H23" s="18"/>
      <c r="I23" s="19"/>
      <c r="J23" s="19"/>
      <c r="K23" s="216"/>
      <c r="L23" s="216"/>
      <c r="M23" s="19"/>
      <c r="N23" s="19"/>
      <c r="O23" s="19"/>
      <c r="P23" s="6"/>
      <c r="Q23" s="6"/>
      <c r="R23" s="19"/>
    </row>
    <row r="24" spans="1:20" ht="21.75" customHeight="1" thickBot="1" x14ac:dyDescent="0.2">
      <c r="A24" s="6"/>
      <c r="D24" s="6"/>
      <c r="E24" s="6"/>
      <c r="F24" s="6"/>
      <c r="G24" s="6"/>
      <c r="H24" s="18"/>
      <c r="I24" s="19"/>
      <c r="J24" s="19"/>
      <c r="K24" s="197"/>
      <c r="L24" s="197"/>
      <c r="M24" s="197"/>
      <c r="N24" s="197"/>
      <c r="O24" s="19"/>
      <c r="P24" s="6"/>
      <c r="Q24" s="6"/>
      <c r="R24" s="19"/>
    </row>
    <row r="25" spans="1:20" ht="22.5" customHeight="1" thickBot="1" x14ac:dyDescent="0.2">
      <c r="A25" s="6"/>
      <c r="D25" s="6"/>
      <c r="E25" s="6"/>
      <c r="F25" s="6"/>
      <c r="G25" s="6"/>
      <c r="H25" s="18"/>
      <c r="I25" s="19"/>
      <c r="J25" s="19"/>
      <c r="K25" s="206" t="s">
        <v>37</v>
      </c>
      <c r="L25" s="207"/>
      <c r="M25" s="207"/>
      <c r="N25" s="208"/>
      <c r="O25" s="28" t="str">
        <f>IF(O22&gt;Sheet1!A2*Sheet1!C2+Sheet1!A5,"要","不要")</f>
        <v>不要</v>
      </c>
      <c r="P25" s="6"/>
      <c r="Q25" s="6"/>
      <c r="R25" s="19"/>
    </row>
    <row r="26" spans="1:20" ht="22.5" customHeight="1" x14ac:dyDescent="0.15">
      <c r="A26" s="6"/>
      <c r="D26" s="6"/>
      <c r="E26" s="6"/>
      <c r="F26" s="6"/>
      <c r="G26" s="6"/>
      <c r="H26" s="18"/>
      <c r="I26" s="19"/>
      <c r="J26" s="19"/>
      <c r="K26" s="13"/>
      <c r="L26" s="13"/>
      <c r="M26" s="13"/>
      <c r="N26" s="13"/>
      <c r="O26" s="29"/>
      <c r="P26" s="6"/>
      <c r="Q26" s="6"/>
      <c r="R26" s="1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P21:Q21"/>
    <mergeCell ref="P22:Q22"/>
    <mergeCell ref="F22:G22"/>
    <mergeCell ref="P5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B32:S32"/>
    <mergeCell ref="B33:S33"/>
    <mergeCell ref="B27:S27"/>
    <mergeCell ref="B28:S28"/>
    <mergeCell ref="B29:S29"/>
    <mergeCell ref="B30:S30"/>
    <mergeCell ref="B31:S31"/>
    <mergeCell ref="K24:N24"/>
    <mergeCell ref="K25:N25"/>
    <mergeCell ref="K22:N22"/>
    <mergeCell ref="H21:I21"/>
    <mergeCell ref="H8:I8"/>
    <mergeCell ref="H12:I12"/>
    <mergeCell ref="H22:I22"/>
    <mergeCell ref="K23:L23"/>
    <mergeCell ref="R21:S21"/>
    <mergeCell ref="A1:S1"/>
    <mergeCell ref="D2:I2"/>
    <mergeCell ref="A2:B2"/>
    <mergeCell ref="A3:B3"/>
    <mergeCell ref="M2:S2"/>
    <mergeCell ref="H19:I19"/>
    <mergeCell ref="R9:S9"/>
    <mergeCell ref="H10:I10"/>
    <mergeCell ref="R5:S6"/>
    <mergeCell ref="A5:A6"/>
    <mergeCell ref="B5:B6"/>
    <mergeCell ref="H7:I7"/>
    <mergeCell ref="H5:I6"/>
    <mergeCell ref="K5:K6"/>
    <mergeCell ref="C5:D5"/>
    <mergeCell ref="E5:E6"/>
    <mergeCell ref="M5:N5"/>
    <mergeCell ref="O5:O6"/>
    <mergeCell ref="R12:S12"/>
    <mergeCell ref="R20:S20"/>
    <mergeCell ref="R19:S19"/>
    <mergeCell ref="H18:I18"/>
    <mergeCell ref="H11:I11"/>
    <mergeCell ref="H9:I9"/>
    <mergeCell ref="H20:I20"/>
    <mergeCell ref="H17:I17"/>
    <mergeCell ref="H15:I15"/>
    <mergeCell ref="H14:I14"/>
    <mergeCell ref="H13:I13"/>
    <mergeCell ref="H16:I16"/>
    <mergeCell ref="F5:G6"/>
    <mergeCell ref="O3:S3"/>
    <mergeCell ref="L5:L6"/>
    <mergeCell ref="R8:S8"/>
    <mergeCell ref="R14:S14"/>
    <mergeCell ref="R18:S18"/>
    <mergeCell ref="R17:S17"/>
    <mergeCell ref="R16:S16"/>
    <mergeCell ref="R13:S13"/>
    <mergeCell ref="R11:S11"/>
    <mergeCell ref="R10:S10"/>
    <mergeCell ref="R15:S15"/>
    <mergeCell ref="R7:S7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5" orientation="portrait" r:id="rId1"/>
  <headerFooter alignWithMargins="0">
    <oddHeader>&amp;R&amp;18記入例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6368458-DF2C-43C9-9A3B-6D86A68D911D}">
            <xm:f>COUNTIF(Sheet1!$H1,"休日")=1</xm:f>
            <x14:dxf>
              <fill>
                <patternFill patternType="gray125"/>
              </fill>
            </x14:dxf>
          </x14:cfRule>
          <xm:sqref>A7:I22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B029A8-85E3-4C40-9410-4820B462B28F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EB96-2525-4A05-A012-A823F9AD18FE}">
  <dimension ref="A1:V33"/>
  <sheetViews>
    <sheetView view="pageBreakPreview" topLeftCell="A5" zoomScale="89" zoomScaleNormal="100" zoomScaleSheetLayoutView="89" workbookViewId="0">
      <selection activeCell="M15" sqref="M15:N18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11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45962</v>
      </c>
      <c r="B7" s="42">
        <f>A7</f>
        <v>45962</v>
      </c>
      <c r="C7" s="102"/>
      <c r="D7" s="103"/>
      <c r="E7" s="103" t="str">
        <f>IF(C7="","",D7-C7)</f>
        <v/>
      </c>
      <c r="F7" s="219"/>
      <c r="G7" s="220"/>
      <c r="H7" s="317"/>
      <c r="I7" s="318"/>
      <c r="J7" s="40"/>
      <c r="K7" s="154">
        <f>A22+1</f>
        <v>45978</v>
      </c>
      <c r="L7" s="155">
        <f>K7</f>
        <v>45978</v>
      </c>
      <c r="M7" s="92">
        <f>+$U$7</f>
        <v>0.35416666666666669</v>
      </c>
      <c r="N7" s="93">
        <f>+$V$7</f>
        <v>0.75</v>
      </c>
      <c r="O7" s="93">
        <f>IF(M7="","",N7-M7)</f>
        <v>0.39583333333333331</v>
      </c>
      <c r="P7" s="219"/>
      <c r="Q7" s="220"/>
      <c r="R7" s="363"/>
      <c r="S7" s="364"/>
      <c r="U7" s="368">
        <v>0.35416666666666669</v>
      </c>
      <c r="V7" s="368">
        <v>0.75</v>
      </c>
    </row>
    <row r="8" spans="1:22" ht="30" customHeight="1" x14ac:dyDescent="0.15">
      <c r="A8" s="98">
        <f>A7+1</f>
        <v>45963</v>
      </c>
      <c r="B8" s="99">
        <f t="shared" ref="B8:B22" si="0">A8</f>
        <v>45963</v>
      </c>
      <c r="C8" s="84"/>
      <c r="D8" s="85"/>
      <c r="E8" s="85" t="str">
        <f t="shared" ref="E8:E22" si="1">IF(C8="","",D8-C8)</f>
        <v/>
      </c>
      <c r="F8" s="223"/>
      <c r="G8" s="224"/>
      <c r="H8" s="186"/>
      <c r="I8" s="187"/>
      <c r="J8" s="45"/>
      <c r="K8" s="38">
        <f>K7+1</f>
        <v>45979</v>
      </c>
      <c r="L8" s="39">
        <f t="shared" ref="L8:L20" si="2">K8</f>
        <v>45979</v>
      </c>
      <c r="M8" s="113">
        <f>+$U$7</f>
        <v>0.35416666666666669</v>
      </c>
      <c r="N8" s="105">
        <f>+$V$7</f>
        <v>0.75</v>
      </c>
      <c r="O8" s="105">
        <f t="shared" ref="O8:P21" si="3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98">
        <f>A8+1</f>
        <v>45964</v>
      </c>
      <c r="B9" s="99">
        <f t="shared" si="0"/>
        <v>45964</v>
      </c>
      <c r="C9" s="84"/>
      <c r="D9" s="85"/>
      <c r="E9" s="85" t="str">
        <f t="shared" si="1"/>
        <v/>
      </c>
      <c r="F9" s="223"/>
      <c r="G9" s="224"/>
      <c r="H9" s="325"/>
      <c r="I9" s="326"/>
      <c r="J9" s="45"/>
      <c r="K9" s="38">
        <f t="shared" ref="K9:K20" si="4">K8+1</f>
        <v>45980</v>
      </c>
      <c r="L9" s="39">
        <f t="shared" si="2"/>
        <v>45980</v>
      </c>
      <c r="M9" s="113">
        <f>+$U$7</f>
        <v>0.35416666666666669</v>
      </c>
      <c r="N9" s="105">
        <f>+$V$7</f>
        <v>0.75</v>
      </c>
      <c r="O9" s="105">
        <f t="shared" si="3"/>
        <v>0.39583333333333331</v>
      </c>
      <c r="P9" s="221"/>
      <c r="Q9" s="222"/>
      <c r="R9" s="305"/>
      <c r="S9" s="306"/>
    </row>
    <row r="10" spans="1:22" ht="30" customHeight="1" x14ac:dyDescent="0.15">
      <c r="A10" s="38">
        <f t="shared" ref="A10:A22" si="5">A9+1</f>
        <v>45965</v>
      </c>
      <c r="B10" s="39">
        <f t="shared" si="0"/>
        <v>45965</v>
      </c>
      <c r="C10" s="102">
        <f>+$U$7</f>
        <v>0.35416666666666669</v>
      </c>
      <c r="D10" s="103">
        <f>+$V$7</f>
        <v>0.75</v>
      </c>
      <c r="E10" s="103">
        <f t="shared" si="1"/>
        <v>0.39583333333333331</v>
      </c>
      <c r="F10" s="221"/>
      <c r="G10" s="222"/>
      <c r="H10" s="297"/>
      <c r="I10" s="298"/>
      <c r="J10" s="46"/>
      <c r="K10" s="38">
        <f t="shared" si="4"/>
        <v>45981</v>
      </c>
      <c r="L10" s="39">
        <f t="shared" si="2"/>
        <v>45981</v>
      </c>
      <c r="M10" s="113">
        <f>+$U$7</f>
        <v>0.35416666666666669</v>
      </c>
      <c r="N10" s="105">
        <f>+$V$7</f>
        <v>0.75</v>
      </c>
      <c r="O10" s="105">
        <f t="shared" si="3"/>
        <v>0.39583333333333331</v>
      </c>
      <c r="P10" s="321"/>
      <c r="Q10" s="322"/>
      <c r="R10" s="336"/>
      <c r="S10" s="337"/>
    </row>
    <row r="11" spans="1:22" ht="30" customHeight="1" x14ac:dyDescent="0.15">
      <c r="A11" s="38">
        <f t="shared" si="5"/>
        <v>45966</v>
      </c>
      <c r="B11" s="39">
        <f t="shared" si="0"/>
        <v>45966</v>
      </c>
      <c r="C11" s="102">
        <f>+$U$7</f>
        <v>0.35416666666666669</v>
      </c>
      <c r="D11" s="103">
        <f>+$V$7</f>
        <v>0.75</v>
      </c>
      <c r="E11" s="103">
        <f t="shared" si="1"/>
        <v>0.39583333333333331</v>
      </c>
      <c r="F11" s="221"/>
      <c r="G11" s="222"/>
      <c r="H11" s="289"/>
      <c r="I11" s="290"/>
      <c r="J11" s="40"/>
      <c r="K11" s="38">
        <f t="shared" si="4"/>
        <v>45982</v>
      </c>
      <c r="L11" s="39">
        <f t="shared" si="2"/>
        <v>45982</v>
      </c>
      <c r="M11" s="115">
        <f>+$U$7</f>
        <v>0.35416666666666669</v>
      </c>
      <c r="N11" s="103">
        <f>+$V$7</f>
        <v>0.75</v>
      </c>
      <c r="O11" s="103">
        <f t="shared" si="3"/>
        <v>0.39583333333333331</v>
      </c>
      <c r="P11" s="321"/>
      <c r="Q11" s="322"/>
      <c r="R11" s="327"/>
      <c r="S11" s="328"/>
    </row>
    <row r="12" spans="1:22" ht="30" customHeight="1" x14ac:dyDescent="0.15">
      <c r="A12" s="38">
        <f t="shared" si="5"/>
        <v>45967</v>
      </c>
      <c r="B12" s="39">
        <f t="shared" si="0"/>
        <v>45967</v>
      </c>
      <c r="C12" s="102">
        <f>+$U$7</f>
        <v>0.35416666666666669</v>
      </c>
      <c r="D12" s="103">
        <f>+$V$7</f>
        <v>0.75</v>
      </c>
      <c r="E12" s="103">
        <f t="shared" si="1"/>
        <v>0.39583333333333331</v>
      </c>
      <c r="F12" s="321"/>
      <c r="G12" s="322"/>
      <c r="H12" s="333"/>
      <c r="I12" s="283"/>
      <c r="J12" s="40"/>
      <c r="K12" s="38">
        <f t="shared" si="4"/>
        <v>45983</v>
      </c>
      <c r="L12" s="47">
        <f t="shared" si="2"/>
        <v>45983</v>
      </c>
      <c r="M12" s="102"/>
      <c r="N12" s="103"/>
      <c r="O12" s="103" t="str">
        <f t="shared" si="3"/>
        <v/>
      </c>
      <c r="P12" s="221"/>
      <c r="Q12" s="222"/>
      <c r="R12" s="327"/>
      <c r="S12" s="328"/>
    </row>
    <row r="13" spans="1:22" ht="30" customHeight="1" x14ac:dyDescent="0.15">
      <c r="A13" s="38">
        <f t="shared" si="5"/>
        <v>45968</v>
      </c>
      <c r="B13" s="39">
        <f t="shared" si="0"/>
        <v>45968</v>
      </c>
      <c r="C13" s="102">
        <f>+$U$7</f>
        <v>0.35416666666666669</v>
      </c>
      <c r="D13" s="103">
        <f>+$V$7</f>
        <v>0.75</v>
      </c>
      <c r="E13" s="103">
        <f t="shared" si="1"/>
        <v>0.39583333333333331</v>
      </c>
      <c r="F13" s="321"/>
      <c r="G13" s="322"/>
      <c r="H13" s="297"/>
      <c r="I13" s="298"/>
      <c r="J13" s="40"/>
      <c r="K13" s="98">
        <f t="shared" si="4"/>
        <v>45984</v>
      </c>
      <c r="L13" s="99">
        <f t="shared" si="2"/>
        <v>45984</v>
      </c>
      <c r="M13" s="84"/>
      <c r="N13" s="85"/>
      <c r="O13" s="85" t="str">
        <f t="shared" si="3"/>
        <v/>
      </c>
      <c r="P13" s="223"/>
      <c r="Q13" s="224"/>
      <c r="R13" s="341"/>
      <c r="S13" s="339"/>
    </row>
    <row r="14" spans="1:22" ht="30" customHeight="1" x14ac:dyDescent="0.15">
      <c r="A14" s="38">
        <f t="shared" si="5"/>
        <v>45969</v>
      </c>
      <c r="B14" s="47">
        <f t="shared" si="0"/>
        <v>45969</v>
      </c>
      <c r="C14" s="102"/>
      <c r="D14" s="103"/>
      <c r="E14" s="103" t="str">
        <f t="shared" si="1"/>
        <v/>
      </c>
      <c r="F14" s="221"/>
      <c r="G14" s="222"/>
      <c r="H14" s="297"/>
      <c r="I14" s="298"/>
      <c r="J14" s="48"/>
      <c r="K14" s="98">
        <f t="shared" si="4"/>
        <v>45985</v>
      </c>
      <c r="L14" s="99">
        <f t="shared" si="2"/>
        <v>45985</v>
      </c>
      <c r="M14" s="84"/>
      <c r="N14" s="85"/>
      <c r="O14" s="85" t="str">
        <f t="shared" si="3"/>
        <v/>
      </c>
      <c r="P14" s="223"/>
      <c r="Q14" s="224"/>
      <c r="R14" s="341"/>
      <c r="S14" s="339"/>
    </row>
    <row r="15" spans="1:22" ht="30" customHeight="1" x14ac:dyDescent="0.15">
      <c r="A15" s="98">
        <f t="shared" si="5"/>
        <v>45970</v>
      </c>
      <c r="B15" s="99">
        <f t="shared" si="0"/>
        <v>45970</v>
      </c>
      <c r="C15" s="84"/>
      <c r="D15" s="85"/>
      <c r="E15" s="85" t="str">
        <f t="shared" si="1"/>
        <v/>
      </c>
      <c r="F15" s="223"/>
      <c r="G15" s="224"/>
      <c r="H15" s="325"/>
      <c r="I15" s="326"/>
      <c r="J15" s="45"/>
      <c r="K15" s="38">
        <f t="shared" si="4"/>
        <v>45986</v>
      </c>
      <c r="L15" s="39">
        <f t="shared" si="2"/>
        <v>45986</v>
      </c>
      <c r="M15" s="102">
        <f>+$U$7</f>
        <v>0.35416666666666669</v>
      </c>
      <c r="N15" s="103">
        <f>+$V$7</f>
        <v>0.75</v>
      </c>
      <c r="O15" s="103">
        <f t="shared" si="3"/>
        <v>0.39583333333333331</v>
      </c>
      <c r="P15" s="221"/>
      <c r="Q15" s="222"/>
      <c r="R15" s="336"/>
      <c r="S15" s="337"/>
    </row>
    <row r="16" spans="1:22" ht="30" customHeight="1" x14ac:dyDescent="0.15">
      <c r="A16" s="148">
        <f t="shared" si="5"/>
        <v>45971</v>
      </c>
      <c r="B16" s="149">
        <f t="shared" si="0"/>
        <v>45971</v>
      </c>
      <c r="C16" s="82">
        <f>+$U$7</f>
        <v>0.35416666666666669</v>
      </c>
      <c r="D16" s="83">
        <f>+$V$7</f>
        <v>0.75</v>
      </c>
      <c r="E16" s="83">
        <f t="shared" si="1"/>
        <v>0.39583333333333331</v>
      </c>
      <c r="F16" s="221"/>
      <c r="G16" s="222"/>
      <c r="H16" s="184"/>
      <c r="I16" s="185"/>
      <c r="J16" s="45"/>
      <c r="K16" s="38">
        <f t="shared" si="4"/>
        <v>45987</v>
      </c>
      <c r="L16" s="39">
        <f t="shared" si="2"/>
        <v>45987</v>
      </c>
      <c r="M16" s="102">
        <f>+$U$7</f>
        <v>0.35416666666666669</v>
      </c>
      <c r="N16" s="103">
        <f>+$V$7</f>
        <v>0.75</v>
      </c>
      <c r="O16" s="103">
        <f t="shared" si="3"/>
        <v>0.39583333333333331</v>
      </c>
      <c r="P16" s="221"/>
      <c r="Q16" s="222"/>
      <c r="R16" s="327"/>
      <c r="S16" s="328"/>
    </row>
    <row r="17" spans="1:20" ht="30" customHeight="1" x14ac:dyDescent="0.15">
      <c r="A17" s="38">
        <f t="shared" si="5"/>
        <v>45972</v>
      </c>
      <c r="B17" s="39">
        <f t="shared" si="0"/>
        <v>45972</v>
      </c>
      <c r="C17" s="104">
        <f>+$U$7</f>
        <v>0.35416666666666669</v>
      </c>
      <c r="D17" s="105">
        <f>+$V$7</f>
        <v>0.75</v>
      </c>
      <c r="E17" s="103">
        <f t="shared" si="1"/>
        <v>0.39583333333333331</v>
      </c>
      <c r="F17" s="221"/>
      <c r="G17" s="222"/>
      <c r="H17" s="289"/>
      <c r="I17" s="290"/>
      <c r="J17" s="45"/>
      <c r="K17" s="38">
        <f t="shared" si="4"/>
        <v>45988</v>
      </c>
      <c r="L17" s="39">
        <f t="shared" si="2"/>
        <v>45988</v>
      </c>
      <c r="M17" s="102">
        <f>+$U$7</f>
        <v>0.35416666666666669</v>
      </c>
      <c r="N17" s="103">
        <f>+$V$7</f>
        <v>0.75</v>
      </c>
      <c r="O17" s="103">
        <f t="shared" si="3"/>
        <v>0.39583333333333331</v>
      </c>
      <c r="P17" s="321"/>
      <c r="Q17" s="322"/>
      <c r="R17" s="327"/>
      <c r="S17" s="328"/>
    </row>
    <row r="18" spans="1:20" ht="30" customHeight="1" x14ac:dyDescent="0.15">
      <c r="A18" s="38">
        <f t="shared" si="5"/>
        <v>45973</v>
      </c>
      <c r="B18" s="39">
        <f t="shared" si="0"/>
        <v>45973</v>
      </c>
      <c r="C18" s="104">
        <f>+$U$7</f>
        <v>0.35416666666666669</v>
      </c>
      <c r="D18" s="105">
        <f>+$V$7</f>
        <v>0.75</v>
      </c>
      <c r="E18" s="103">
        <f t="shared" si="1"/>
        <v>0.39583333333333331</v>
      </c>
      <c r="F18" s="221"/>
      <c r="G18" s="222"/>
      <c r="H18" s="289"/>
      <c r="I18" s="290"/>
      <c r="J18" s="45"/>
      <c r="K18" s="38">
        <f t="shared" si="4"/>
        <v>45989</v>
      </c>
      <c r="L18" s="39">
        <f t="shared" si="2"/>
        <v>45989</v>
      </c>
      <c r="M18" s="102">
        <f>+$U$7</f>
        <v>0.35416666666666669</v>
      </c>
      <c r="N18" s="103">
        <f>+$V$7</f>
        <v>0.75</v>
      </c>
      <c r="O18" s="103">
        <f t="shared" si="3"/>
        <v>0.39583333333333331</v>
      </c>
      <c r="P18" s="321"/>
      <c r="Q18" s="322"/>
      <c r="R18" s="327"/>
      <c r="S18" s="328"/>
    </row>
    <row r="19" spans="1:20" ht="30" customHeight="1" x14ac:dyDescent="0.15">
      <c r="A19" s="38">
        <f t="shared" si="5"/>
        <v>45974</v>
      </c>
      <c r="B19" s="39">
        <f t="shared" si="0"/>
        <v>45974</v>
      </c>
      <c r="C19" s="104">
        <f>+$U$7</f>
        <v>0.35416666666666669</v>
      </c>
      <c r="D19" s="105">
        <f>+$V$7</f>
        <v>0.75</v>
      </c>
      <c r="E19" s="105">
        <f t="shared" si="1"/>
        <v>0.39583333333333331</v>
      </c>
      <c r="F19" s="321"/>
      <c r="G19" s="322"/>
      <c r="H19" s="297"/>
      <c r="I19" s="298"/>
      <c r="J19" s="45"/>
      <c r="K19" s="38">
        <f t="shared" si="4"/>
        <v>45990</v>
      </c>
      <c r="L19" s="39">
        <f t="shared" si="2"/>
        <v>45990</v>
      </c>
      <c r="M19" s="102"/>
      <c r="N19" s="103"/>
      <c r="O19" s="103" t="str">
        <f t="shared" si="3"/>
        <v/>
      </c>
      <c r="P19" s="227"/>
      <c r="Q19" s="228"/>
      <c r="R19" s="323"/>
      <c r="S19" s="306"/>
    </row>
    <row r="20" spans="1:20" ht="30" customHeight="1" x14ac:dyDescent="0.15">
      <c r="A20" s="38">
        <f t="shared" si="5"/>
        <v>45975</v>
      </c>
      <c r="B20" s="39">
        <f t="shared" si="0"/>
        <v>45975</v>
      </c>
      <c r="C20" s="104">
        <f>+$U$7</f>
        <v>0.35416666666666669</v>
      </c>
      <c r="D20" s="105">
        <f>+$V$7</f>
        <v>0.75</v>
      </c>
      <c r="E20" s="105">
        <f t="shared" si="1"/>
        <v>0.39583333333333331</v>
      </c>
      <c r="F20" s="321"/>
      <c r="G20" s="322"/>
      <c r="H20" s="297"/>
      <c r="I20" s="298"/>
      <c r="J20" s="46"/>
      <c r="K20" s="98">
        <f t="shared" si="4"/>
        <v>45991</v>
      </c>
      <c r="L20" s="99">
        <f t="shared" si="2"/>
        <v>45991</v>
      </c>
      <c r="M20" s="84"/>
      <c r="N20" s="85"/>
      <c r="O20" s="85" t="str">
        <f t="shared" si="3"/>
        <v/>
      </c>
      <c r="P20" s="225"/>
      <c r="Q20" s="226"/>
      <c r="R20" s="362"/>
      <c r="S20" s="213"/>
    </row>
    <row r="21" spans="1:20" ht="30" customHeight="1" thickBot="1" x14ac:dyDescent="0.2">
      <c r="A21" s="38">
        <f t="shared" si="5"/>
        <v>45976</v>
      </c>
      <c r="B21" s="39">
        <f t="shared" si="0"/>
        <v>45976</v>
      </c>
      <c r="C21" s="104"/>
      <c r="D21" s="105"/>
      <c r="E21" s="105" t="str">
        <f t="shared" si="1"/>
        <v/>
      </c>
      <c r="F21" s="221"/>
      <c r="G21" s="222"/>
      <c r="H21" s="282"/>
      <c r="I21" s="283"/>
      <c r="J21" s="46"/>
      <c r="K21" s="36"/>
      <c r="L21" s="57"/>
      <c r="M21" s="114"/>
      <c r="N21" s="107"/>
      <c r="O21" s="107" t="str">
        <f t="shared" si="3"/>
        <v/>
      </c>
      <c r="P21" s="229" t="str">
        <f t="shared" si="3"/>
        <v/>
      </c>
      <c r="Q21" s="230"/>
      <c r="R21" s="284"/>
      <c r="S21" s="285"/>
    </row>
    <row r="22" spans="1:20" ht="30" customHeight="1" thickBot="1" x14ac:dyDescent="0.2">
      <c r="A22" s="117">
        <f t="shared" si="5"/>
        <v>45977</v>
      </c>
      <c r="B22" s="118">
        <f t="shared" si="0"/>
        <v>45977</v>
      </c>
      <c r="C22" s="119"/>
      <c r="D22" s="120"/>
      <c r="E22" s="120" t="str">
        <f t="shared" si="1"/>
        <v/>
      </c>
      <c r="F22" s="359"/>
      <c r="G22" s="360"/>
      <c r="H22" s="361"/>
      <c r="I22" s="353"/>
      <c r="J22" s="45"/>
      <c r="K22" s="249" t="s">
        <v>38</v>
      </c>
      <c r="L22" s="239"/>
      <c r="M22" s="239"/>
      <c r="N22" s="239"/>
      <c r="O22" s="54">
        <f>SUM(E7:E22,O7:O21)</f>
        <v>7.1249999999999982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IF(O22&gt;Sheet1!A2*Sheet1!C9+Sheet1!A5,"要","不要")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900-000001000000}">
            <xm:f>COUNTIF(Sheet1!$AL1,"休日")=1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900-000002000000}">
            <xm:f>COUNTIF(Sheet1!$AN1,"休日")=1</xm:f>
            <x14:dxf>
              <fill>
                <patternFill patternType="gray125"/>
              </fill>
            </x14:dxf>
          </x14:cfRule>
          <xm:sqref>K7:S20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53C333-2BEB-4CD3-902D-8E8234B0A6D6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CC38-6A11-4571-A93C-1C977AEFE212}">
  <dimension ref="A1:V33"/>
  <sheetViews>
    <sheetView view="pageBreakPreview" topLeftCell="A5" zoomScale="89" zoomScaleNormal="100" zoomScaleSheetLayoutView="89" workbookViewId="0">
      <selection activeCell="M12" sqref="M12:N16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12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154">
        <f>DATE(A2,A3,1)</f>
        <v>45992</v>
      </c>
      <c r="B7" s="155">
        <f>A7</f>
        <v>45992</v>
      </c>
      <c r="C7" s="82">
        <f>+$U$7</f>
        <v>0.35416666666666669</v>
      </c>
      <c r="D7" s="83">
        <f>+$V$7</f>
        <v>0.75</v>
      </c>
      <c r="E7" s="83">
        <f>IF(C7="","",D7-C7)</f>
        <v>0.39583333333333331</v>
      </c>
      <c r="F7" s="219"/>
      <c r="G7" s="220"/>
      <c r="H7" s="204"/>
      <c r="I7" s="205"/>
      <c r="J7" s="40"/>
      <c r="K7" s="41">
        <f>A22+1</f>
        <v>46008</v>
      </c>
      <c r="L7" s="42">
        <f>K7</f>
        <v>46008</v>
      </c>
      <c r="M7" s="111">
        <f>+$U$7</f>
        <v>0.35416666666666669</v>
      </c>
      <c r="N7" s="112">
        <f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45993</v>
      </c>
      <c r="B8" s="39">
        <f t="shared" ref="B8:B22" si="0">A8</f>
        <v>45993</v>
      </c>
      <c r="C8" s="102">
        <f>+$U$7</f>
        <v>0.35416666666666669</v>
      </c>
      <c r="D8" s="103">
        <f>+$V$7</f>
        <v>0.75</v>
      </c>
      <c r="E8" s="103">
        <f t="shared" ref="E8:E22" si="1">IF(C8="","",D8-C8)</f>
        <v>0.39583333333333331</v>
      </c>
      <c r="F8" s="221"/>
      <c r="G8" s="222"/>
      <c r="H8" s="297"/>
      <c r="I8" s="298"/>
      <c r="J8" s="45"/>
      <c r="K8" s="38">
        <f>K7+1</f>
        <v>46009</v>
      </c>
      <c r="L8" s="39">
        <f t="shared" ref="L8:L20" si="2">K8</f>
        <v>46009</v>
      </c>
      <c r="M8" s="113">
        <f>+$U$7</f>
        <v>0.35416666666666669</v>
      </c>
      <c r="N8" s="105">
        <f>+$V$7</f>
        <v>0.75</v>
      </c>
      <c r="O8" s="105">
        <f t="shared" ref="O8:P21" si="3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45994</v>
      </c>
      <c r="B9" s="39">
        <f t="shared" si="0"/>
        <v>45994</v>
      </c>
      <c r="C9" s="102">
        <f>+$U$7</f>
        <v>0.35416666666666669</v>
      </c>
      <c r="D9" s="103">
        <f>+$V$7</f>
        <v>0.75</v>
      </c>
      <c r="E9" s="103">
        <f t="shared" si="1"/>
        <v>0.39583333333333331</v>
      </c>
      <c r="F9" s="221"/>
      <c r="G9" s="222"/>
      <c r="H9" s="289"/>
      <c r="I9" s="290"/>
      <c r="J9" s="45"/>
      <c r="K9" s="38">
        <f t="shared" ref="K9:K21" si="4">K8+1</f>
        <v>46010</v>
      </c>
      <c r="L9" s="39">
        <f t="shared" si="2"/>
        <v>46010</v>
      </c>
      <c r="M9" s="113">
        <f>+$U$7</f>
        <v>0.35416666666666669</v>
      </c>
      <c r="N9" s="105">
        <f>+$V$7</f>
        <v>0.75</v>
      </c>
      <c r="O9" s="105">
        <f t="shared" si="3"/>
        <v>0.39583333333333331</v>
      </c>
      <c r="P9" s="221"/>
      <c r="Q9" s="222"/>
      <c r="R9" s="305"/>
      <c r="S9" s="306"/>
    </row>
    <row r="10" spans="1:22" ht="30" customHeight="1" x14ac:dyDescent="0.15">
      <c r="A10" s="38">
        <f t="shared" ref="A10:A22" si="5">A9+1</f>
        <v>45995</v>
      </c>
      <c r="B10" s="39">
        <f t="shared" si="0"/>
        <v>45995</v>
      </c>
      <c r="C10" s="102">
        <f>+$U$7</f>
        <v>0.35416666666666669</v>
      </c>
      <c r="D10" s="103">
        <f>+$V$7</f>
        <v>0.75</v>
      </c>
      <c r="E10" s="103">
        <f t="shared" si="1"/>
        <v>0.39583333333333331</v>
      </c>
      <c r="F10" s="221"/>
      <c r="G10" s="222"/>
      <c r="H10" s="297"/>
      <c r="I10" s="298"/>
      <c r="J10" s="46"/>
      <c r="K10" s="38">
        <f t="shared" si="4"/>
        <v>46011</v>
      </c>
      <c r="L10" s="39">
        <f t="shared" si="2"/>
        <v>46011</v>
      </c>
      <c r="M10" s="113"/>
      <c r="N10" s="105"/>
      <c r="O10" s="105" t="str">
        <f t="shared" si="3"/>
        <v/>
      </c>
      <c r="P10" s="321"/>
      <c r="Q10" s="322"/>
      <c r="R10" s="336"/>
      <c r="S10" s="337"/>
    </row>
    <row r="11" spans="1:22" ht="30" customHeight="1" x14ac:dyDescent="0.15">
      <c r="A11" s="38">
        <f t="shared" si="5"/>
        <v>45996</v>
      </c>
      <c r="B11" s="39">
        <f t="shared" si="0"/>
        <v>45996</v>
      </c>
      <c r="C11" s="102">
        <f>+$U$7</f>
        <v>0.35416666666666669</v>
      </c>
      <c r="D11" s="103">
        <f>+$V$7</f>
        <v>0.75</v>
      </c>
      <c r="E11" s="103">
        <f t="shared" si="1"/>
        <v>0.39583333333333331</v>
      </c>
      <c r="F11" s="221"/>
      <c r="G11" s="222"/>
      <c r="H11" s="289"/>
      <c r="I11" s="290"/>
      <c r="J11" s="40"/>
      <c r="K11" s="98">
        <f t="shared" si="4"/>
        <v>46012</v>
      </c>
      <c r="L11" s="99">
        <f t="shared" si="2"/>
        <v>46012</v>
      </c>
      <c r="M11" s="96"/>
      <c r="N11" s="85"/>
      <c r="O11" s="85" t="str">
        <f t="shared" si="3"/>
        <v/>
      </c>
      <c r="P11" s="223"/>
      <c r="Q11" s="224"/>
      <c r="R11" s="344"/>
      <c r="S11" s="345"/>
    </row>
    <row r="12" spans="1:22" ht="30" customHeight="1" x14ac:dyDescent="0.15">
      <c r="A12" s="38">
        <f t="shared" si="5"/>
        <v>45997</v>
      </c>
      <c r="B12" s="39">
        <f t="shared" si="0"/>
        <v>45997</v>
      </c>
      <c r="C12" s="102"/>
      <c r="D12" s="103"/>
      <c r="E12" s="103" t="str">
        <f t="shared" si="1"/>
        <v/>
      </c>
      <c r="F12" s="321"/>
      <c r="G12" s="322"/>
      <c r="H12" s="333"/>
      <c r="I12" s="283"/>
      <c r="J12" s="40"/>
      <c r="K12" s="148">
        <f t="shared" si="4"/>
        <v>46013</v>
      </c>
      <c r="L12" s="153">
        <f t="shared" si="2"/>
        <v>46013</v>
      </c>
      <c r="M12" s="82">
        <f>+$U$7</f>
        <v>0.35416666666666669</v>
      </c>
      <c r="N12" s="83">
        <f>+$V$7</f>
        <v>0.75</v>
      </c>
      <c r="O12" s="83">
        <f t="shared" si="3"/>
        <v>0.39583333333333331</v>
      </c>
      <c r="P12" s="221"/>
      <c r="Q12" s="222"/>
      <c r="R12" s="331"/>
      <c r="S12" s="332"/>
    </row>
    <row r="13" spans="1:22" ht="30" customHeight="1" x14ac:dyDescent="0.15">
      <c r="A13" s="98">
        <f t="shared" si="5"/>
        <v>45998</v>
      </c>
      <c r="B13" s="99">
        <f t="shared" si="0"/>
        <v>45998</v>
      </c>
      <c r="C13" s="84"/>
      <c r="D13" s="85"/>
      <c r="E13" s="85" t="str">
        <f t="shared" si="1"/>
        <v/>
      </c>
      <c r="F13" s="223"/>
      <c r="G13" s="224"/>
      <c r="H13" s="186"/>
      <c r="I13" s="187"/>
      <c r="J13" s="40"/>
      <c r="K13" s="38">
        <f t="shared" si="4"/>
        <v>46014</v>
      </c>
      <c r="L13" s="39">
        <f t="shared" si="2"/>
        <v>46014</v>
      </c>
      <c r="M13" s="102">
        <f>+$U$7</f>
        <v>0.35416666666666669</v>
      </c>
      <c r="N13" s="103">
        <f>+$V$7</f>
        <v>0.75</v>
      </c>
      <c r="O13" s="103">
        <f t="shared" si="3"/>
        <v>0.39583333333333331</v>
      </c>
      <c r="P13" s="221"/>
      <c r="Q13" s="222"/>
      <c r="R13" s="323"/>
      <c r="S13" s="306"/>
    </row>
    <row r="14" spans="1:22" ht="30" customHeight="1" x14ac:dyDescent="0.15">
      <c r="A14" s="148">
        <f t="shared" si="5"/>
        <v>45999</v>
      </c>
      <c r="B14" s="153">
        <f t="shared" si="0"/>
        <v>45999</v>
      </c>
      <c r="C14" s="82">
        <f>+$U$7</f>
        <v>0.35416666666666669</v>
      </c>
      <c r="D14" s="83">
        <f>+$V$7</f>
        <v>0.75</v>
      </c>
      <c r="E14" s="83">
        <f t="shared" si="1"/>
        <v>0.39583333333333331</v>
      </c>
      <c r="F14" s="221"/>
      <c r="G14" s="222"/>
      <c r="H14" s="188"/>
      <c r="I14" s="189"/>
      <c r="J14" s="48"/>
      <c r="K14" s="38">
        <f t="shared" si="4"/>
        <v>46015</v>
      </c>
      <c r="L14" s="39">
        <f t="shared" si="2"/>
        <v>46015</v>
      </c>
      <c r="M14" s="102">
        <f>+$U$7</f>
        <v>0.35416666666666669</v>
      </c>
      <c r="N14" s="103">
        <f>+$V$7</f>
        <v>0.75</v>
      </c>
      <c r="O14" s="103">
        <f t="shared" si="3"/>
        <v>0.39583333333333331</v>
      </c>
      <c r="P14" s="221"/>
      <c r="Q14" s="222"/>
      <c r="R14" s="323"/>
      <c r="S14" s="306"/>
    </row>
    <row r="15" spans="1:22" ht="30" customHeight="1" x14ac:dyDescent="0.15">
      <c r="A15" s="38">
        <f t="shared" si="5"/>
        <v>46000</v>
      </c>
      <c r="B15" s="39">
        <f t="shared" si="0"/>
        <v>46000</v>
      </c>
      <c r="C15" s="102">
        <f>+$U$7</f>
        <v>0.35416666666666669</v>
      </c>
      <c r="D15" s="103">
        <f>+$V$7</f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38">
        <f t="shared" si="4"/>
        <v>46016</v>
      </c>
      <c r="L15" s="39">
        <f t="shared" si="2"/>
        <v>46016</v>
      </c>
      <c r="M15" s="102">
        <f>+$U$7</f>
        <v>0.35416666666666669</v>
      </c>
      <c r="N15" s="103">
        <f>+$V$7</f>
        <v>0.75</v>
      </c>
      <c r="O15" s="103">
        <f t="shared" si="3"/>
        <v>0.39583333333333331</v>
      </c>
      <c r="P15" s="221"/>
      <c r="Q15" s="222"/>
      <c r="R15" s="336"/>
      <c r="S15" s="337"/>
    </row>
    <row r="16" spans="1:22" ht="30" customHeight="1" x14ac:dyDescent="0.15">
      <c r="A16" s="38">
        <f t="shared" si="5"/>
        <v>46001</v>
      </c>
      <c r="B16" s="39">
        <f t="shared" si="0"/>
        <v>46001</v>
      </c>
      <c r="C16" s="102">
        <f>+$U$7</f>
        <v>0.35416666666666669</v>
      </c>
      <c r="D16" s="103">
        <f>+$V$7</f>
        <v>0.75</v>
      </c>
      <c r="E16" s="103">
        <f t="shared" si="1"/>
        <v>0.39583333333333331</v>
      </c>
      <c r="F16" s="221"/>
      <c r="G16" s="222"/>
      <c r="H16" s="289"/>
      <c r="I16" s="290"/>
      <c r="J16" s="45"/>
      <c r="K16" s="38">
        <f t="shared" si="4"/>
        <v>46017</v>
      </c>
      <c r="L16" s="39">
        <f t="shared" si="2"/>
        <v>46017</v>
      </c>
      <c r="M16" s="102">
        <f>+$U$7</f>
        <v>0.35416666666666669</v>
      </c>
      <c r="N16" s="103">
        <f>+$V$7</f>
        <v>0.75</v>
      </c>
      <c r="O16" s="103">
        <f t="shared" si="3"/>
        <v>0.39583333333333331</v>
      </c>
      <c r="P16" s="221"/>
      <c r="Q16" s="222"/>
      <c r="R16" s="327"/>
      <c r="S16" s="328"/>
    </row>
    <row r="17" spans="1:20" ht="30" customHeight="1" x14ac:dyDescent="0.15">
      <c r="A17" s="38">
        <f t="shared" si="5"/>
        <v>46002</v>
      </c>
      <c r="B17" s="39">
        <f t="shared" si="0"/>
        <v>46002</v>
      </c>
      <c r="C17" s="104">
        <f>+$U$7</f>
        <v>0.35416666666666669</v>
      </c>
      <c r="D17" s="105">
        <f>+$V$7</f>
        <v>0.75</v>
      </c>
      <c r="E17" s="103">
        <f t="shared" si="1"/>
        <v>0.39583333333333331</v>
      </c>
      <c r="F17" s="221"/>
      <c r="G17" s="222"/>
      <c r="H17" s="289"/>
      <c r="I17" s="290"/>
      <c r="J17" s="45"/>
      <c r="K17" s="38">
        <f t="shared" si="4"/>
        <v>46018</v>
      </c>
      <c r="L17" s="39">
        <f t="shared" si="2"/>
        <v>46018</v>
      </c>
      <c r="M17" s="102"/>
      <c r="N17" s="103"/>
      <c r="O17" s="103" t="str">
        <f t="shared" si="3"/>
        <v/>
      </c>
      <c r="P17" s="321"/>
      <c r="Q17" s="322"/>
      <c r="R17" s="327"/>
      <c r="S17" s="328"/>
    </row>
    <row r="18" spans="1:20" ht="30" customHeight="1" x14ac:dyDescent="0.15">
      <c r="A18" s="38">
        <f t="shared" si="5"/>
        <v>46003</v>
      </c>
      <c r="B18" s="39">
        <f t="shared" si="0"/>
        <v>46003</v>
      </c>
      <c r="C18" s="104">
        <f>+$U$7</f>
        <v>0.35416666666666669</v>
      </c>
      <c r="D18" s="105">
        <f>+$V$7</f>
        <v>0.75</v>
      </c>
      <c r="E18" s="103">
        <f t="shared" si="1"/>
        <v>0.39583333333333331</v>
      </c>
      <c r="F18" s="221"/>
      <c r="G18" s="222"/>
      <c r="H18" s="289"/>
      <c r="I18" s="290"/>
      <c r="J18" s="45"/>
      <c r="K18" s="98">
        <f t="shared" si="4"/>
        <v>46019</v>
      </c>
      <c r="L18" s="99">
        <f t="shared" si="2"/>
        <v>46019</v>
      </c>
      <c r="M18" s="84"/>
      <c r="N18" s="85"/>
      <c r="O18" s="85" t="str">
        <f t="shared" si="3"/>
        <v/>
      </c>
      <c r="P18" s="223"/>
      <c r="Q18" s="224"/>
      <c r="R18" s="344"/>
      <c r="S18" s="345"/>
    </row>
    <row r="19" spans="1:20" ht="30" customHeight="1" x14ac:dyDescent="0.15">
      <c r="A19" s="38">
        <f t="shared" si="5"/>
        <v>46004</v>
      </c>
      <c r="B19" s="39">
        <f t="shared" si="0"/>
        <v>46004</v>
      </c>
      <c r="C19" s="104"/>
      <c r="D19" s="105"/>
      <c r="E19" s="105" t="str">
        <f t="shared" si="1"/>
        <v/>
      </c>
      <c r="F19" s="321"/>
      <c r="G19" s="322"/>
      <c r="H19" s="297"/>
      <c r="I19" s="298"/>
      <c r="J19" s="45"/>
      <c r="K19" s="98">
        <f t="shared" si="4"/>
        <v>46020</v>
      </c>
      <c r="L19" s="99">
        <f t="shared" si="2"/>
        <v>46020</v>
      </c>
      <c r="M19" s="84"/>
      <c r="N19" s="85"/>
      <c r="O19" s="85" t="str">
        <f t="shared" si="3"/>
        <v/>
      </c>
      <c r="P19" s="225"/>
      <c r="Q19" s="226"/>
      <c r="R19" s="341"/>
      <c r="S19" s="339"/>
    </row>
    <row r="20" spans="1:20" ht="30" customHeight="1" x14ac:dyDescent="0.15">
      <c r="A20" s="98">
        <f t="shared" si="5"/>
        <v>46005</v>
      </c>
      <c r="B20" s="99">
        <f t="shared" si="0"/>
        <v>46005</v>
      </c>
      <c r="C20" s="88"/>
      <c r="D20" s="89"/>
      <c r="E20" s="89" t="str">
        <f t="shared" si="1"/>
        <v/>
      </c>
      <c r="F20" s="223"/>
      <c r="G20" s="224"/>
      <c r="H20" s="186"/>
      <c r="I20" s="187"/>
      <c r="J20" s="46"/>
      <c r="K20" s="38">
        <f t="shared" si="4"/>
        <v>46021</v>
      </c>
      <c r="L20" s="39">
        <f t="shared" si="2"/>
        <v>46021</v>
      </c>
      <c r="M20" s="102"/>
      <c r="N20" s="103"/>
      <c r="O20" s="103" t="str">
        <f t="shared" si="3"/>
        <v/>
      </c>
      <c r="P20" s="227"/>
      <c r="Q20" s="228"/>
      <c r="R20" s="324"/>
      <c r="S20" s="283"/>
    </row>
    <row r="21" spans="1:20" ht="30" customHeight="1" thickBot="1" x14ac:dyDescent="0.2">
      <c r="A21" s="148">
        <f t="shared" si="5"/>
        <v>46006</v>
      </c>
      <c r="B21" s="149">
        <f t="shared" si="0"/>
        <v>46006</v>
      </c>
      <c r="C21" s="86">
        <f>+$U$7</f>
        <v>0.35416666666666669</v>
      </c>
      <c r="D21" s="87">
        <f>+$V$7</f>
        <v>0.75</v>
      </c>
      <c r="E21" s="87">
        <f t="shared" si="1"/>
        <v>0.39583333333333331</v>
      </c>
      <c r="F21" s="221"/>
      <c r="G21" s="222"/>
      <c r="H21" s="210"/>
      <c r="I21" s="211"/>
      <c r="J21" s="46"/>
      <c r="K21" s="38">
        <f t="shared" si="4"/>
        <v>46022</v>
      </c>
      <c r="L21" s="39">
        <f t="shared" ref="L21" si="6">K21</f>
        <v>46022</v>
      </c>
      <c r="M21" s="114"/>
      <c r="N21" s="107"/>
      <c r="O21" s="107" t="str">
        <f t="shared" si="3"/>
        <v/>
      </c>
      <c r="P21" s="229" t="str">
        <f t="shared" si="3"/>
        <v/>
      </c>
      <c r="Q21" s="230"/>
      <c r="R21" s="284"/>
      <c r="S21" s="285"/>
    </row>
    <row r="22" spans="1:20" ht="30" customHeight="1" thickBot="1" x14ac:dyDescent="0.2">
      <c r="A22" s="49">
        <f t="shared" si="5"/>
        <v>46007</v>
      </c>
      <c r="B22" s="52">
        <f t="shared" si="0"/>
        <v>46007</v>
      </c>
      <c r="C22" s="106">
        <f>+$U$7</f>
        <v>0.35416666666666669</v>
      </c>
      <c r="D22" s="107">
        <f>+$V$7</f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7.9166666666666643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IF(O22&gt;Sheet1!A2*Sheet1!C10+Sheet1!A5,"要","不要")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A00-000001000000}">
            <xm:f>COUNTIF(Sheet1!$AP1,"休日")=1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A00-000002000000}">
            <xm:f>COUNTIF(Sheet1!$AR1,"休日")=1</xm:f>
            <x14:dxf>
              <fill>
                <patternFill patternType="gray125"/>
              </fill>
            </x14:dxf>
          </x14:cfRule>
          <xm:sqref>K7:S21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55732D-2CA6-40F2-B56E-1D889C198C7A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BF28-CA9F-4F42-9C9C-D0BA3238C487}">
  <dimension ref="A1:V33"/>
  <sheetViews>
    <sheetView view="pageBreakPreview" topLeftCell="A3" zoomScale="89" zoomScaleNormal="100" zoomScaleSheetLayoutView="89" workbookViewId="0">
      <selection activeCell="M20" sqref="M20:N20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2026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1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46023</v>
      </c>
      <c r="B7" s="42">
        <f>A7</f>
        <v>46023</v>
      </c>
      <c r="C7" s="102"/>
      <c r="D7" s="103"/>
      <c r="E7" s="103" t="str">
        <f>IF(C7="","",D7-C7)</f>
        <v/>
      </c>
      <c r="F7" s="219"/>
      <c r="G7" s="220"/>
      <c r="H7" s="317"/>
      <c r="I7" s="318"/>
      <c r="J7" s="40"/>
      <c r="K7" s="41">
        <f>A22+1</f>
        <v>46039</v>
      </c>
      <c r="L7" s="42">
        <f>K7</f>
        <v>46039</v>
      </c>
      <c r="M7" s="111"/>
      <c r="N7" s="112"/>
      <c r="O7" s="112" t="str">
        <f>IF(M7="","",N7-M7)</f>
        <v/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46024</v>
      </c>
      <c r="B8" s="39">
        <f t="shared" ref="B8:B22" si="0">A8</f>
        <v>46024</v>
      </c>
      <c r="C8" s="102"/>
      <c r="D8" s="103"/>
      <c r="E8" s="103" t="str">
        <f t="shared" ref="E8:E22" si="1">IF(C8="","",D8-C8)</f>
        <v/>
      </c>
      <c r="F8" s="221"/>
      <c r="G8" s="222"/>
      <c r="H8" s="297"/>
      <c r="I8" s="298"/>
      <c r="J8" s="45"/>
      <c r="K8" s="98">
        <f>K7+1</f>
        <v>46040</v>
      </c>
      <c r="L8" s="99">
        <f t="shared" ref="L8:L21" si="2">K8</f>
        <v>46040</v>
      </c>
      <c r="M8" s="95"/>
      <c r="N8" s="89"/>
      <c r="O8" s="89" t="str">
        <f t="shared" ref="O8:P21" si="3">IF(M8="","",N8-M8)</f>
        <v/>
      </c>
      <c r="P8" s="223"/>
      <c r="Q8" s="224"/>
      <c r="R8" s="338"/>
      <c r="S8" s="339"/>
      <c r="U8" s="9" t="s">
        <v>99</v>
      </c>
    </row>
    <row r="9" spans="1:22" ht="30" customHeight="1" x14ac:dyDescent="0.15">
      <c r="A9" s="38">
        <f>A8+1</f>
        <v>46025</v>
      </c>
      <c r="B9" s="39">
        <f t="shared" si="0"/>
        <v>46025</v>
      </c>
      <c r="C9" s="102"/>
      <c r="D9" s="103"/>
      <c r="E9" s="103" t="str">
        <f t="shared" si="1"/>
        <v/>
      </c>
      <c r="F9" s="221"/>
      <c r="G9" s="222"/>
      <c r="H9" s="289"/>
      <c r="I9" s="290"/>
      <c r="J9" s="45"/>
      <c r="K9" s="148">
        <f t="shared" ref="K9:K21" si="4">K8+1</f>
        <v>46041</v>
      </c>
      <c r="L9" s="149">
        <f t="shared" si="2"/>
        <v>46041</v>
      </c>
      <c r="M9" s="94">
        <f>+$U$7</f>
        <v>0.35416666666666669</v>
      </c>
      <c r="N9" s="87">
        <f>+$V$7</f>
        <v>0.75</v>
      </c>
      <c r="O9" s="87">
        <f t="shared" si="3"/>
        <v>0.39583333333333331</v>
      </c>
      <c r="P9" s="221"/>
      <c r="Q9" s="222"/>
      <c r="R9" s="334"/>
      <c r="S9" s="335"/>
    </row>
    <row r="10" spans="1:22" ht="30" customHeight="1" x14ac:dyDescent="0.15">
      <c r="A10" s="98">
        <f t="shared" ref="A10:A22" si="5">A9+1</f>
        <v>46026</v>
      </c>
      <c r="B10" s="99">
        <f t="shared" si="0"/>
        <v>46026</v>
      </c>
      <c r="C10" s="84"/>
      <c r="D10" s="85"/>
      <c r="E10" s="85" t="str">
        <f t="shared" si="1"/>
        <v/>
      </c>
      <c r="F10" s="223"/>
      <c r="G10" s="224"/>
      <c r="H10" s="186"/>
      <c r="I10" s="187"/>
      <c r="J10" s="46"/>
      <c r="K10" s="38">
        <f t="shared" si="4"/>
        <v>46042</v>
      </c>
      <c r="L10" s="39">
        <f t="shared" si="2"/>
        <v>46042</v>
      </c>
      <c r="M10" s="113">
        <f>+$U$7</f>
        <v>0.35416666666666669</v>
      </c>
      <c r="N10" s="105">
        <f>+$V$7</f>
        <v>0.75</v>
      </c>
      <c r="O10" s="105">
        <f t="shared" si="3"/>
        <v>0.39583333333333331</v>
      </c>
      <c r="P10" s="321"/>
      <c r="Q10" s="322"/>
      <c r="R10" s="336"/>
      <c r="S10" s="337"/>
    </row>
    <row r="11" spans="1:22" ht="30" customHeight="1" x14ac:dyDescent="0.15">
      <c r="A11" s="148">
        <f t="shared" si="5"/>
        <v>46027</v>
      </c>
      <c r="B11" s="149">
        <f t="shared" si="0"/>
        <v>46027</v>
      </c>
      <c r="C11" s="82">
        <f>+$U$7</f>
        <v>0.35416666666666669</v>
      </c>
      <c r="D11" s="83">
        <f>+$V$7</f>
        <v>0.75</v>
      </c>
      <c r="E11" s="83">
        <f t="shared" si="1"/>
        <v>0.39583333333333331</v>
      </c>
      <c r="F11" s="221"/>
      <c r="G11" s="222"/>
      <c r="H11" s="184"/>
      <c r="I11" s="185"/>
      <c r="J11" s="40"/>
      <c r="K11" s="38">
        <f t="shared" si="4"/>
        <v>46043</v>
      </c>
      <c r="L11" s="39">
        <f t="shared" si="2"/>
        <v>46043</v>
      </c>
      <c r="M11" s="115">
        <f>+$U$7</f>
        <v>0.35416666666666669</v>
      </c>
      <c r="N11" s="103">
        <f>+$V$7</f>
        <v>0.75</v>
      </c>
      <c r="O11" s="103">
        <f t="shared" si="3"/>
        <v>0.39583333333333331</v>
      </c>
      <c r="P11" s="321"/>
      <c r="Q11" s="322"/>
      <c r="R11" s="327"/>
      <c r="S11" s="328"/>
    </row>
    <row r="12" spans="1:22" ht="30" customHeight="1" x14ac:dyDescent="0.15">
      <c r="A12" s="38">
        <f t="shared" si="5"/>
        <v>46028</v>
      </c>
      <c r="B12" s="39">
        <f t="shared" si="0"/>
        <v>46028</v>
      </c>
      <c r="C12" s="102">
        <f>+$U$7</f>
        <v>0.35416666666666669</v>
      </c>
      <c r="D12" s="103">
        <f>+$V$7</f>
        <v>0.75</v>
      </c>
      <c r="E12" s="103">
        <f t="shared" si="1"/>
        <v>0.39583333333333331</v>
      </c>
      <c r="F12" s="321"/>
      <c r="G12" s="322"/>
      <c r="H12" s="333"/>
      <c r="I12" s="283"/>
      <c r="J12" s="40"/>
      <c r="K12" s="38">
        <f t="shared" si="4"/>
        <v>46044</v>
      </c>
      <c r="L12" s="47">
        <f t="shared" si="2"/>
        <v>46044</v>
      </c>
      <c r="M12" s="102">
        <f>+$U$7</f>
        <v>0.35416666666666669</v>
      </c>
      <c r="N12" s="103">
        <f>+$V$7</f>
        <v>0.75</v>
      </c>
      <c r="O12" s="103">
        <f t="shared" si="3"/>
        <v>0.39583333333333331</v>
      </c>
      <c r="P12" s="221"/>
      <c r="Q12" s="222"/>
      <c r="R12" s="327"/>
      <c r="S12" s="328"/>
    </row>
    <row r="13" spans="1:22" ht="30" customHeight="1" x14ac:dyDescent="0.15">
      <c r="A13" s="38">
        <f t="shared" si="5"/>
        <v>46029</v>
      </c>
      <c r="B13" s="39">
        <f t="shared" si="0"/>
        <v>46029</v>
      </c>
      <c r="C13" s="102">
        <f>+$U$7</f>
        <v>0.35416666666666669</v>
      </c>
      <c r="D13" s="103">
        <f>+$V$7</f>
        <v>0.75</v>
      </c>
      <c r="E13" s="103">
        <f t="shared" si="1"/>
        <v>0.39583333333333331</v>
      </c>
      <c r="F13" s="321"/>
      <c r="G13" s="322"/>
      <c r="H13" s="297"/>
      <c r="I13" s="298"/>
      <c r="J13" s="40"/>
      <c r="K13" s="38">
        <f t="shared" si="4"/>
        <v>46045</v>
      </c>
      <c r="L13" s="39">
        <f t="shared" si="2"/>
        <v>46045</v>
      </c>
      <c r="M13" s="102">
        <f>+$U$7</f>
        <v>0.35416666666666669</v>
      </c>
      <c r="N13" s="103">
        <f>+$V$7</f>
        <v>0.75</v>
      </c>
      <c r="O13" s="103">
        <f t="shared" si="3"/>
        <v>0.39583333333333331</v>
      </c>
      <c r="P13" s="221"/>
      <c r="Q13" s="222"/>
      <c r="R13" s="323"/>
      <c r="S13" s="306"/>
    </row>
    <row r="14" spans="1:22" ht="30" customHeight="1" x14ac:dyDescent="0.15">
      <c r="A14" s="38">
        <f t="shared" si="5"/>
        <v>46030</v>
      </c>
      <c r="B14" s="47">
        <f t="shared" si="0"/>
        <v>46030</v>
      </c>
      <c r="C14" s="102">
        <f>+$U$7</f>
        <v>0.35416666666666669</v>
      </c>
      <c r="D14" s="103">
        <f>+$V$7</f>
        <v>0.75</v>
      </c>
      <c r="E14" s="103">
        <f t="shared" si="1"/>
        <v>0.39583333333333331</v>
      </c>
      <c r="F14" s="221"/>
      <c r="G14" s="222"/>
      <c r="H14" s="297"/>
      <c r="I14" s="298"/>
      <c r="J14" s="48"/>
      <c r="K14" s="38">
        <f t="shared" si="4"/>
        <v>46046</v>
      </c>
      <c r="L14" s="39">
        <f t="shared" si="2"/>
        <v>46046</v>
      </c>
      <c r="M14" s="102"/>
      <c r="N14" s="103"/>
      <c r="O14" s="103" t="str">
        <f t="shared" si="3"/>
        <v/>
      </c>
      <c r="P14" s="221"/>
      <c r="Q14" s="222"/>
      <c r="R14" s="323"/>
      <c r="S14" s="306"/>
    </row>
    <row r="15" spans="1:22" ht="30" customHeight="1" x14ac:dyDescent="0.15">
      <c r="A15" s="38">
        <f t="shared" si="5"/>
        <v>46031</v>
      </c>
      <c r="B15" s="39">
        <f t="shared" si="0"/>
        <v>46031</v>
      </c>
      <c r="C15" s="102">
        <f>+$U$7</f>
        <v>0.35416666666666669</v>
      </c>
      <c r="D15" s="103">
        <f>+$V$7</f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98">
        <f t="shared" si="4"/>
        <v>46047</v>
      </c>
      <c r="L15" s="99">
        <f t="shared" si="2"/>
        <v>46047</v>
      </c>
      <c r="M15" s="84"/>
      <c r="N15" s="85"/>
      <c r="O15" s="85" t="str">
        <f t="shared" si="3"/>
        <v/>
      </c>
      <c r="P15" s="223"/>
      <c r="Q15" s="224"/>
      <c r="R15" s="329"/>
      <c r="S15" s="330"/>
    </row>
    <row r="16" spans="1:22" ht="30" customHeight="1" x14ac:dyDescent="0.15">
      <c r="A16" s="38">
        <f t="shared" si="5"/>
        <v>46032</v>
      </c>
      <c r="B16" s="39">
        <f t="shared" si="0"/>
        <v>46032</v>
      </c>
      <c r="C16" s="102"/>
      <c r="D16" s="103"/>
      <c r="E16" s="103" t="str">
        <f t="shared" si="1"/>
        <v/>
      </c>
      <c r="F16" s="221"/>
      <c r="G16" s="222"/>
      <c r="H16" s="289"/>
      <c r="I16" s="290"/>
      <c r="J16" s="45"/>
      <c r="K16" s="148">
        <f t="shared" si="4"/>
        <v>46048</v>
      </c>
      <c r="L16" s="149">
        <f t="shared" si="2"/>
        <v>46048</v>
      </c>
      <c r="M16" s="82">
        <f>+$U$7</f>
        <v>0.35416666666666669</v>
      </c>
      <c r="N16" s="83">
        <f>+$V$7</f>
        <v>0.75</v>
      </c>
      <c r="O16" s="83">
        <f t="shared" si="3"/>
        <v>0.39583333333333331</v>
      </c>
      <c r="P16" s="221"/>
      <c r="Q16" s="222"/>
      <c r="R16" s="331"/>
      <c r="S16" s="332"/>
    </row>
    <row r="17" spans="1:20" ht="30" customHeight="1" x14ac:dyDescent="0.15">
      <c r="A17" s="98">
        <f t="shared" si="5"/>
        <v>46033</v>
      </c>
      <c r="B17" s="99">
        <f t="shared" si="0"/>
        <v>46033</v>
      </c>
      <c r="C17" s="88"/>
      <c r="D17" s="89"/>
      <c r="E17" s="85" t="str">
        <f t="shared" si="1"/>
        <v/>
      </c>
      <c r="F17" s="223"/>
      <c r="G17" s="224"/>
      <c r="H17" s="325"/>
      <c r="I17" s="326"/>
      <c r="J17" s="45"/>
      <c r="K17" s="38">
        <f t="shared" si="4"/>
        <v>46049</v>
      </c>
      <c r="L17" s="39">
        <f t="shared" si="2"/>
        <v>46049</v>
      </c>
      <c r="M17" s="102">
        <f>+$U$7</f>
        <v>0.35416666666666669</v>
      </c>
      <c r="N17" s="103">
        <f>+$V$7</f>
        <v>0.75</v>
      </c>
      <c r="O17" s="103">
        <f t="shared" si="3"/>
        <v>0.39583333333333331</v>
      </c>
      <c r="P17" s="321"/>
      <c r="Q17" s="322"/>
      <c r="R17" s="327"/>
      <c r="S17" s="328"/>
    </row>
    <row r="18" spans="1:20" ht="30" customHeight="1" x14ac:dyDescent="0.15">
      <c r="A18" s="98">
        <f t="shared" si="5"/>
        <v>46034</v>
      </c>
      <c r="B18" s="99">
        <f t="shared" si="0"/>
        <v>46034</v>
      </c>
      <c r="C18" s="88"/>
      <c r="D18" s="89"/>
      <c r="E18" s="85" t="str">
        <f t="shared" si="1"/>
        <v/>
      </c>
      <c r="F18" s="223"/>
      <c r="G18" s="224"/>
      <c r="H18" s="325"/>
      <c r="I18" s="326"/>
      <c r="J18" s="45"/>
      <c r="K18" s="38">
        <f t="shared" si="4"/>
        <v>46050</v>
      </c>
      <c r="L18" s="39">
        <f t="shared" si="2"/>
        <v>46050</v>
      </c>
      <c r="M18" s="102">
        <f>+$U$7</f>
        <v>0.35416666666666669</v>
      </c>
      <c r="N18" s="103">
        <f>+$V$7</f>
        <v>0.75</v>
      </c>
      <c r="O18" s="103">
        <f t="shared" si="3"/>
        <v>0.39583333333333331</v>
      </c>
      <c r="P18" s="321"/>
      <c r="Q18" s="322"/>
      <c r="R18" s="327"/>
      <c r="S18" s="328"/>
    </row>
    <row r="19" spans="1:20" ht="30" customHeight="1" x14ac:dyDescent="0.15">
      <c r="A19" s="38">
        <f t="shared" si="5"/>
        <v>46035</v>
      </c>
      <c r="B19" s="39">
        <f t="shared" si="0"/>
        <v>46035</v>
      </c>
      <c r="C19" s="104">
        <f>+$U$7</f>
        <v>0.35416666666666669</v>
      </c>
      <c r="D19" s="105">
        <f>+$V$7</f>
        <v>0.75</v>
      </c>
      <c r="E19" s="105">
        <f t="shared" si="1"/>
        <v>0.39583333333333331</v>
      </c>
      <c r="F19" s="321"/>
      <c r="G19" s="322"/>
      <c r="H19" s="297"/>
      <c r="I19" s="298"/>
      <c r="J19" s="45"/>
      <c r="K19" s="38">
        <f t="shared" si="4"/>
        <v>46051</v>
      </c>
      <c r="L19" s="39">
        <f t="shared" si="2"/>
        <v>46051</v>
      </c>
      <c r="M19" s="102">
        <f>+$U$7</f>
        <v>0.35416666666666669</v>
      </c>
      <c r="N19" s="103">
        <f>+$V$7</f>
        <v>0.75</v>
      </c>
      <c r="O19" s="103">
        <f t="shared" si="3"/>
        <v>0.39583333333333331</v>
      </c>
      <c r="P19" s="227"/>
      <c r="Q19" s="228"/>
      <c r="R19" s="323"/>
      <c r="S19" s="306"/>
    </row>
    <row r="20" spans="1:20" ht="30" customHeight="1" x14ac:dyDescent="0.15">
      <c r="A20" s="38">
        <f t="shared" si="5"/>
        <v>46036</v>
      </c>
      <c r="B20" s="39">
        <f t="shared" si="0"/>
        <v>46036</v>
      </c>
      <c r="C20" s="104">
        <f>+$U$7</f>
        <v>0.35416666666666669</v>
      </c>
      <c r="D20" s="105">
        <f>+$V$7</f>
        <v>0.75</v>
      </c>
      <c r="E20" s="105">
        <f t="shared" si="1"/>
        <v>0.39583333333333331</v>
      </c>
      <c r="F20" s="321"/>
      <c r="G20" s="322"/>
      <c r="H20" s="297"/>
      <c r="I20" s="298"/>
      <c r="J20" s="46"/>
      <c r="K20" s="38">
        <f t="shared" si="4"/>
        <v>46052</v>
      </c>
      <c r="L20" s="39">
        <f t="shared" si="2"/>
        <v>46052</v>
      </c>
      <c r="M20" s="102">
        <f>+$U$7</f>
        <v>0.35416666666666669</v>
      </c>
      <c r="N20" s="103">
        <f>+$V$7</f>
        <v>0.75</v>
      </c>
      <c r="O20" s="103">
        <f t="shared" si="3"/>
        <v>0.39583333333333331</v>
      </c>
      <c r="P20" s="227"/>
      <c r="Q20" s="228"/>
      <c r="R20" s="324"/>
      <c r="S20" s="283"/>
    </row>
    <row r="21" spans="1:20" ht="30" customHeight="1" thickBot="1" x14ac:dyDescent="0.2">
      <c r="A21" s="38">
        <f t="shared" si="5"/>
        <v>46037</v>
      </c>
      <c r="B21" s="39">
        <f t="shared" si="0"/>
        <v>46037</v>
      </c>
      <c r="C21" s="104">
        <f>+$U$7</f>
        <v>0.35416666666666669</v>
      </c>
      <c r="D21" s="105">
        <f>+$V$7</f>
        <v>0.75</v>
      </c>
      <c r="E21" s="105">
        <f t="shared" si="1"/>
        <v>0.39583333333333331</v>
      </c>
      <c r="F21" s="221"/>
      <c r="G21" s="222"/>
      <c r="H21" s="282"/>
      <c r="I21" s="283"/>
      <c r="J21" s="46"/>
      <c r="K21" s="98">
        <f t="shared" si="4"/>
        <v>46053</v>
      </c>
      <c r="L21" s="99">
        <f t="shared" si="2"/>
        <v>46053</v>
      </c>
      <c r="M21" s="125"/>
      <c r="N21" s="120"/>
      <c r="O21" s="120" t="str">
        <f t="shared" si="3"/>
        <v/>
      </c>
      <c r="P21" s="350" t="str">
        <f t="shared" si="3"/>
        <v/>
      </c>
      <c r="Q21" s="351"/>
      <c r="R21" s="352"/>
      <c r="S21" s="353"/>
    </row>
    <row r="22" spans="1:20" ht="30" customHeight="1" thickBot="1" x14ac:dyDescent="0.2">
      <c r="A22" s="49">
        <f t="shared" si="5"/>
        <v>46038</v>
      </c>
      <c r="B22" s="52">
        <f t="shared" si="0"/>
        <v>46038</v>
      </c>
      <c r="C22" s="106">
        <f>+$U$7</f>
        <v>0.35416666666666669</v>
      </c>
      <c r="D22" s="107">
        <f>+$V$7</f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7.5208333333333313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IF(O22&gt;Sheet1!A2*Sheet1!C11+Sheet1!A5,"要","不要")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B00-000001000000}">
            <xm:f>COUNTIF(Sheet1!$AT1,"休日")=1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3" id="{00000000-000E-0000-0B00-000002000000}">
            <xm:f>COUNTIF(Sheet1!$AV1,"休日")=1</xm:f>
            <x14:dxf>
              <fill>
                <patternFill patternType="gray125"/>
              </fill>
            </x14:dxf>
          </x14:cfRule>
          <xm:sqref>K7:S20</xm:sqref>
        </x14:conditionalFormatting>
        <x14:conditionalFormatting xmlns:xm="http://schemas.microsoft.com/office/excel/2006/main">
          <x14:cfRule type="expression" priority="1" id="{2D0129EE-86A9-4D5F-B723-19897A24420B}">
            <xm:f>COUNTIF(Sheet1!$AB15,"休日")=1</xm:f>
            <x14:dxf>
              <fill>
                <patternFill patternType="gray125"/>
              </fill>
            </x14:dxf>
          </x14:cfRule>
          <xm:sqref>K21:L21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A32D77-EC50-42A5-958E-9B879B609F1B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E2D9-1F99-4248-B889-E5336F70D199}">
  <dimension ref="A1:V33"/>
  <sheetViews>
    <sheetView view="pageBreakPreview" topLeftCell="A6" zoomScale="89" zoomScaleNormal="100" zoomScaleSheetLayoutView="89" workbookViewId="0">
      <selection activeCell="M14" sqref="M14:N17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2026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2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154">
        <f>DATE(A2,A3,1)</f>
        <v>46054</v>
      </c>
      <c r="B7" s="155">
        <f>A7</f>
        <v>46054</v>
      </c>
      <c r="C7" s="82"/>
      <c r="D7" s="83"/>
      <c r="E7" s="83" t="str">
        <f>IF(C7="","",D7-C7)</f>
        <v/>
      </c>
      <c r="F7" s="219"/>
      <c r="G7" s="220"/>
      <c r="H7" s="204"/>
      <c r="I7" s="205"/>
      <c r="J7" s="3"/>
      <c r="K7" s="154">
        <f>A22+1</f>
        <v>46070</v>
      </c>
      <c r="L7" s="155">
        <f>K7</f>
        <v>46070</v>
      </c>
      <c r="M7" s="92">
        <f>+$U$7</f>
        <v>0.35416666666666669</v>
      </c>
      <c r="N7" s="93">
        <f>+$V$7</f>
        <v>0.75</v>
      </c>
      <c r="O7" s="93">
        <f>IF(M7="","",N7-M7)</f>
        <v>0.39583333333333331</v>
      </c>
      <c r="P7" s="219"/>
      <c r="Q7" s="220"/>
      <c r="R7" s="363"/>
      <c r="S7" s="364"/>
      <c r="U7" s="368">
        <v>0.35416666666666669</v>
      </c>
      <c r="V7" s="368">
        <v>0.75</v>
      </c>
    </row>
    <row r="8" spans="1:22" ht="30" customHeight="1" x14ac:dyDescent="0.15">
      <c r="A8" s="148">
        <f>A7+1</f>
        <v>46055</v>
      </c>
      <c r="B8" s="149">
        <f t="shared" ref="B8:B22" si="0">A8</f>
        <v>46055</v>
      </c>
      <c r="C8" s="82">
        <f>+$U$7</f>
        <v>0.35416666666666669</v>
      </c>
      <c r="D8" s="83">
        <f>+$V$7</f>
        <v>0.75</v>
      </c>
      <c r="E8" s="83">
        <f t="shared" ref="E8:E22" si="1">IF(C8="","",D8-C8)</f>
        <v>0.39583333333333331</v>
      </c>
      <c r="F8" s="221"/>
      <c r="G8" s="222"/>
      <c r="H8" s="188"/>
      <c r="I8" s="189"/>
      <c r="J8" s="4"/>
      <c r="K8" s="148">
        <f>K7+1</f>
        <v>46071</v>
      </c>
      <c r="L8" s="149">
        <f t="shared" ref="L8:L18" si="2">K8</f>
        <v>46071</v>
      </c>
      <c r="M8" s="94">
        <f>+$U$7</f>
        <v>0.35416666666666669</v>
      </c>
      <c r="N8" s="87">
        <f>+$V$7</f>
        <v>0.75</v>
      </c>
      <c r="O8" s="87">
        <f t="shared" ref="O8:P21" si="3">IF(M8="","",N8-M8)</f>
        <v>0.39583333333333331</v>
      </c>
      <c r="P8" s="221"/>
      <c r="Q8" s="222"/>
      <c r="R8" s="334"/>
      <c r="S8" s="335"/>
      <c r="U8" s="9" t="s">
        <v>99</v>
      </c>
    </row>
    <row r="9" spans="1:22" ht="30" customHeight="1" x14ac:dyDescent="0.15">
      <c r="A9" s="148">
        <f>A8+1</f>
        <v>46056</v>
      </c>
      <c r="B9" s="149">
        <f t="shared" si="0"/>
        <v>46056</v>
      </c>
      <c r="C9" s="82">
        <f>+$U$7</f>
        <v>0.35416666666666669</v>
      </c>
      <c r="D9" s="83">
        <f>+$V$7</f>
        <v>0.75</v>
      </c>
      <c r="E9" s="83">
        <f t="shared" si="1"/>
        <v>0.39583333333333331</v>
      </c>
      <c r="F9" s="221"/>
      <c r="G9" s="222"/>
      <c r="H9" s="184"/>
      <c r="I9" s="185"/>
      <c r="J9" s="4"/>
      <c r="K9" s="148">
        <f t="shared" ref="K9:K18" si="4">K8+1</f>
        <v>46072</v>
      </c>
      <c r="L9" s="149">
        <f t="shared" si="2"/>
        <v>46072</v>
      </c>
      <c r="M9" s="94">
        <f>+$U$7</f>
        <v>0.35416666666666669</v>
      </c>
      <c r="N9" s="87">
        <f>+$V$7</f>
        <v>0.75</v>
      </c>
      <c r="O9" s="87">
        <f t="shared" si="3"/>
        <v>0.39583333333333331</v>
      </c>
      <c r="P9" s="221"/>
      <c r="Q9" s="222"/>
      <c r="R9" s="334"/>
      <c r="S9" s="335"/>
    </row>
    <row r="10" spans="1:22" ht="30" customHeight="1" x14ac:dyDescent="0.15">
      <c r="A10" s="148">
        <f t="shared" ref="A10:A22" si="5">A9+1</f>
        <v>46057</v>
      </c>
      <c r="B10" s="149">
        <f t="shared" si="0"/>
        <v>46057</v>
      </c>
      <c r="C10" s="82">
        <f>+$U$7</f>
        <v>0.35416666666666669</v>
      </c>
      <c r="D10" s="83">
        <f>+$V$7</f>
        <v>0.75</v>
      </c>
      <c r="E10" s="83">
        <f t="shared" si="1"/>
        <v>0.39583333333333331</v>
      </c>
      <c r="F10" s="221"/>
      <c r="G10" s="222"/>
      <c r="H10" s="188"/>
      <c r="I10" s="189"/>
      <c r="J10" s="1"/>
      <c r="K10" s="148">
        <f t="shared" si="4"/>
        <v>46073</v>
      </c>
      <c r="L10" s="149">
        <f t="shared" si="2"/>
        <v>46073</v>
      </c>
      <c r="M10" s="94">
        <f>+$U$7</f>
        <v>0.35416666666666669</v>
      </c>
      <c r="N10" s="87">
        <f>+$V$7</f>
        <v>0.75</v>
      </c>
      <c r="O10" s="87">
        <f t="shared" si="3"/>
        <v>0.39583333333333331</v>
      </c>
      <c r="P10" s="221"/>
      <c r="Q10" s="222"/>
      <c r="R10" s="354"/>
      <c r="S10" s="355"/>
    </row>
    <row r="11" spans="1:22" ht="30" customHeight="1" x14ac:dyDescent="0.15">
      <c r="A11" s="148">
        <f t="shared" si="5"/>
        <v>46058</v>
      </c>
      <c r="B11" s="149">
        <f t="shared" si="0"/>
        <v>46058</v>
      </c>
      <c r="C11" s="82">
        <f>+$U$7</f>
        <v>0.35416666666666669</v>
      </c>
      <c r="D11" s="83">
        <f>+$V$7</f>
        <v>0.75</v>
      </c>
      <c r="E11" s="83">
        <f t="shared" si="1"/>
        <v>0.39583333333333331</v>
      </c>
      <c r="F11" s="221"/>
      <c r="G11" s="222"/>
      <c r="H11" s="184"/>
      <c r="I11" s="185"/>
      <c r="J11" s="3"/>
      <c r="K11" s="148">
        <f t="shared" si="4"/>
        <v>46074</v>
      </c>
      <c r="L11" s="149">
        <f t="shared" si="2"/>
        <v>46074</v>
      </c>
      <c r="M11" s="152"/>
      <c r="N11" s="83"/>
      <c r="O11" s="83" t="str">
        <f t="shared" si="3"/>
        <v/>
      </c>
      <c r="P11" s="221"/>
      <c r="Q11" s="222"/>
      <c r="R11" s="331"/>
      <c r="S11" s="332"/>
    </row>
    <row r="12" spans="1:22" ht="30" customHeight="1" x14ac:dyDescent="0.15">
      <c r="A12" s="148">
        <f t="shared" si="5"/>
        <v>46059</v>
      </c>
      <c r="B12" s="149">
        <f t="shared" si="0"/>
        <v>46059</v>
      </c>
      <c r="C12" s="82">
        <f>+$U$7</f>
        <v>0.35416666666666669</v>
      </c>
      <c r="D12" s="83">
        <f>+$V$7</f>
        <v>0.75</v>
      </c>
      <c r="E12" s="83">
        <f t="shared" si="1"/>
        <v>0.39583333333333331</v>
      </c>
      <c r="F12" s="221"/>
      <c r="G12" s="222"/>
      <c r="H12" s="358"/>
      <c r="I12" s="211"/>
      <c r="J12" s="3"/>
      <c r="K12" s="148">
        <f t="shared" si="4"/>
        <v>46075</v>
      </c>
      <c r="L12" s="153">
        <f t="shared" si="2"/>
        <v>46075</v>
      </c>
      <c r="M12" s="82"/>
      <c r="N12" s="83"/>
      <c r="O12" s="83" t="str">
        <f t="shared" si="3"/>
        <v/>
      </c>
      <c r="P12" s="221"/>
      <c r="Q12" s="222"/>
      <c r="R12" s="331"/>
      <c r="S12" s="332"/>
    </row>
    <row r="13" spans="1:22" ht="30" customHeight="1" x14ac:dyDescent="0.15">
      <c r="A13" s="148">
        <f t="shared" si="5"/>
        <v>46060</v>
      </c>
      <c r="B13" s="149">
        <f t="shared" si="0"/>
        <v>46060</v>
      </c>
      <c r="C13" s="82"/>
      <c r="D13" s="83"/>
      <c r="E13" s="83" t="str">
        <f t="shared" si="1"/>
        <v/>
      </c>
      <c r="F13" s="221"/>
      <c r="G13" s="222"/>
      <c r="H13" s="188"/>
      <c r="I13" s="189"/>
      <c r="J13" s="3"/>
      <c r="K13" s="148">
        <f t="shared" si="4"/>
        <v>46076</v>
      </c>
      <c r="L13" s="149">
        <f t="shared" si="2"/>
        <v>46076</v>
      </c>
      <c r="M13" s="82"/>
      <c r="N13" s="83"/>
      <c r="O13" s="83" t="str">
        <f t="shared" si="3"/>
        <v/>
      </c>
      <c r="P13" s="221"/>
      <c r="Q13" s="222"/>
      <c r="R13" s="343"/>
      <c r="S13" s="335"/>
    </row>
    <row r="14" spans="1:22" ht="30" customHeight="1" x14ac:dyDescent="0.15">
      <c r="A14" s="148">
        <f t="shared" si="5"/>
        <v>46061</v>
      </c>
      <c r="B14" s="153">
        <f t="shared" si="0"/>
        <v>46061</v>
      </c>
      <c r="C14" s="82"/>
      <c r="D14" s="83"/>
      <c r="E14" s="83" t="str">
        <f t="shared" si="1"/>
        <v/>
      </c>
      <c r="F14" s="221"/>
      <c r="G14" s="222"/>
      <c r="H14" s="188"/>
      <c r="I14" s="189"/>
      <c r="J14" s="5"/>
      <c r="K14" s="148">
        <f t="shared" si="4"/>
        <v>46077</v>
      </c>
      <c r="L14" s="149">
        <f t="shared" si="2"/>
        <v>46077</v>
      </c>
      <c r="M14" s="82">
        <f>+$U$7</f>
        <v>0.35416666666666669</v>
      </c>
      <c r="N14" s="83">
        <f>+$V$7</f>
        <v>0.75</v>
      </c>
      <c r="O14" s="83">
        <f t="shared" si="3"/>
        <v>0.39583333333333331</v>
      </c>
      <c r="P14" s="221"/>
      <c r="Q14" s="222"/>
      <c r="R14" s="343"/>
      <c r="S14" s="335"/>
    </row>
    <row r="15" spans="1:22" ht="30" customHeight="1" x14ac:dyDescent="0.15">
      <c r="A15" s="148">
        <f t="shared" si="5"/>
        <v>46062</v>
      </c>
      <c r="B15" s="149">
        <f t="shared" si="0"/>
        <v>46062</v>
      </c>
      <c r="C15" s="82">
        <f>+$U$7</f>
        <v>0.35416666666666669</v>
      </c>
      <c r="D15" s="83">
        <f>+$V$7</f>
        <v>0.75</v>
      </c>
      <c r="E15" s="83">
        <f t="shared" si="1"/>
        <v>0.39583333333333331</v>
      </c>
      <c r="F15" s="221"/>
      <c r="G15" s="222"/>
      <c r="H15" s="184"/>
      <c r="I15" s="185"/>
      <c r="J15" s="4"/>
      <c r="K15" s="148">
        <f t="shared" si="4"/>
        <v>46078</v>
      </c>
      <c r="L15" s="149">
        <f t="shared" si="2"/>
        <v>46078</v>
      </c>
      <c r="M15" s="82">
        <f>+$U$7</f>
        <v>0.35416666666666669</v>
      </c>
      <c r="N15" s="83">
        <f>+$V$7</f>
        <v>0.75</v>
      </c>
      <c r="O15" s="83">
        <f t="shared" si="3"/>
        <v>0.39583333333333331</v>
      </c>
      <c r="P15" s="221"/>
      <c r="Q15" s="222"/>
      <c r="R15" s="354"/>
      <c r="S15" s="355"/>
    </row>
    <row r="16" spans="1:22" ht="30" customHeight="1" x14ac:dyDescent="0.15">
      <c r="A16" s="148">
        <f t="shared" si="5"/>
        <v>46063</v>
      </c>
      <c r="B16" s="149">
        <f t="shared" si="0"/>
        <v>46063</v>
      </c>
      <c r="C16" s="82">
        <f>+$U$7</f>
        <v>0.35416666666666669</v>
      </c>
      <c r="D16" s="83">
        <f>+$V$7</f>
        <v>0.75</v>
      </c>
      <c r="E16" s="83">
        <f t="shared" si="1"/>
        <v>0.39583333333333331</v>
      </c>
      <c r="F16" s="221"/>
      <c r="G16" s="222"/>
      <c r="H16" s="184"/>
      <c r="I16" s="185"/>
      <c r="J16" s="4"/>
      <c r="K16" s="148">
        <f t="shared" si="4"/>
        <v>46079</v>
      </c>
      <c r="L16" s="149">
        <f t="shared" si="2"/>
        <v>46079</v>
      </c>
      <c r="M16" s="82">
        <f>+$U$7</f>
        <v>0.35416666666666669</v>
      </c>
      <c r="N16" s="83">
        <f>+$V$7</f>
        <v>0.75</v>
      </c>
      <c r="O16" s="83">
        <f t="shared" si="3"/>
        <v>0.39583333333333331</v>
      </c>
      <c r="P16" s="221"/>
      <c r="Q16" s="222"/>
      <c r="R16" s="331"/>
      <c r="S16" s="332"/>
    </row>
    <row r="17" spans="1:20" ht="30" customHeight="1" x14ac:dyDescent="0.15">
      <c r="A17" s="148">
        <f t="shared" si="5"/>
        <v>46064</v>
      </c>
      <c r="B17" s="149">
        <f t="shared" si="0"/>
        <v>46064</v>
      </c>
      <c r="C17" s="86"/>
      <c r="D17" s="87"/>
      <c r="E17" s="83" t="str">
        <f t="shared" si="1"/>
        <v/>
      </c>
      <c r="F17" s="221"/>
      <c r="G17" s="222"/>
      <c r="H17" s="184"/>
      <c r="I17" s="185"/>
      <c r="J17" s="4"/>
      <c r="K17" s="148">
        <f t="shared" si="4"/>
        <v>46080</v>
      </c>
      <c r="L17" s="149">
        <f t="shared" si="2"/>
        <v>46080</v>
      </c>
      <c r="M17" s="82">
        <f>+$U$7</f>
        <v>0.35416666666666669</v>
      </c>
      <c r="N17" s="83">
        <f>+$V$7</f>
        <v>0.75</v>
      </c>
      <c r="O17" s="83">
        <f t="shared" si="3"/>
        <v>0.39583333333333331</v>
      </c>
      <c r="P17" s="221"/>
      <c r="Q17" s="222"/>
      <c r="R17" s="331"/>
      <c r="S17" s="332"/>
    </row>
    <row r="18" spans="1:20" ht="30" customHeight="1" x14ac:dyDescent="0.15">
      <c r="A18" s="148">
        <f t="shared" si="5"/>
        <v>46065</v>
      </c>
      <c r="B18" s="149">
        <f t="shared" si="0"/>
        <v>46065</v>
      </c>
      <c r="C18" s="86">
        <f>+$U$7</f>
        <v>0.35416666666666669</v>
      </c>
      <c r="D18" s="87">
        <f>+$V$7</f>
        <v>0.75</v>
      </c>
      <c r="E18" s="83">
        <f t="shared" si="1"/>
        <v>0.39583333333333331</v>
      </c>
      <c r="F18" s="221"/>
      <c r="G18" s="222"/>
      <c r="H18" s="184"/>
      <c r="I18" s="185"/>
      <c r="J18" s="4"/>
      <c r="K18" s="148">
        <f t="shared" si="4"/>
        <v>46081</v>
      </c>
      <c r="L18" s="149">
        <f t="shared" si="2"/>
        <v>46081</v>
      </c>
      <c r="M18" s="82"/>
      <c r="N18" s="83"/>
      <c r="O18" s="83" t="str">
        <f t="shared" si="3"/>
        <v/>
      </c>
      <c r="P18" s="221"/>
      <c r="Q18" s="222"/>
      <c r="R18" s="331"/>
      <c r="S18" s="332"/>
    </row>
    <row r="19" spans="1:20" ht="30" customHeight="1" x14ac:dyDescent="0.15">
      <c r="A19" s="148">
        <f t="shared" si="5"/>
        <v>46066</v>
      </c>
      <c r="B19" s="149">
        <f t="shared" si="0"/>
        <v>46066</v>
      </c>
      <c r="C19" s="86">
        <f>+$U$7</f>
        <v>0.35416666666666669</v>
      </c>
      <c r="D19" s="87">
        <f>+$V$7</f>
        <v>0.75</v>
      </c>
      <c r="E19" s="87">
        <f t="shared" si="1"/>
        <v>0.39583333333333331</v>
      </c>
      <c r="F19" s="221"/>
      <c r="G19" s="222"/>
      <c r="H19" s="188"/>
      <c r="I19" s="189"/>
      <c r="J19" s="4"/>
      <c r="K19" s="148"/>
      <c r="L19" s="149"/>
      <c r="M19" s="82"/>
      <c r="N19" s="83"/>
      <c r="O19" s="83" t="str">
        <f t="shared" si="3"/>
        <v/>
      </c>
      <c r="P19" s="221"/>
      <c r="Q19" s="222"/>
      <c r="R19" s="343"/>
      <c r="S19" s="335"/>
    </row>
    <row r="20" spans="1:20" ht="30" customHeight="1" x14ac:dyDescent="0.15">
      <c r="A20" s="148">
        <f t="shared" si="5"/>
        <v>46067</v>
      </c>
      <c r="B20" s="149">
        <f t="shared" si="0"/>
        <v>46067</v>
      </c>
      <c r="C20" s="86"/>
      <c r="D20" s="87"/>
      <c r="E20" s="87" t="str">
        <f t="shared" si="1"/>
        <v/>
      </c>
      <c r="F20" s="221"/>
      <c r="G20" s="222"/>
      <c r="H20" s="188"/>
      <c r="I20" s="189"/>
      <c r="J20" s="1"/>
      <c r="K20" s="148"/>
      <c r="L20" s="149"/>
      <c r="M20" s="82"/>
      <c r="N20" s="83"/>
      <c r="O20" s="83" t="str">
        <f t="shared" si="3"/>
        <v/>
      </c>
      <c r="P20" s="221"/>
      <c r="Q20" s="222"/>
      <c r="R20" s="342"/>
      <c r="S20" s="211"/>
    </row>
    <row r="21" spans="1:20" ht="30" customHeight="1" thickBot="1" x14ac:dyDescent="0.2">
      <c r="A21" s="148">
        <f t="shared" si="5"/>
        <v>46068</v>
      </c>
      <c r="B21" s="149">
        <f t="shared" si="0"/>
        <v>46068</v>
      </c>
      <c r="C21" s="86"/>
      <c r="D21" s="87"/>
      <c r="E21" s="87" t="str">
        <f t="shared" si="1"/>
        <v/>
      </c>
      <c r="F21" s="221"/>
      <c r="G21" s="222"/>
      <c r="H21" s="210"/>
      <c r="I21" s="211"/>
      <c r="J21" s="1"/>
      <c r="K21" s="12"/>
      <c r="L21" s="24"/>
      <c r="M21" s="97"/>
      <c r="N21" s="91"/>
      <c r="O21" s="91" t="str">
        <f t="shared" si="3"/>
        <v/>
      </c>
      <c r="P21" s="229" t="str">
        <f t="shared" si="3"/>
        <v/>
      </c>
      <c r="Q21" s="230"/>
      <c r="R21" s="365"/>
      <c r="S21" s="215"/>
    </row>
    <row r="22" spans="1:20" ht="30" customHeight="1" thickBot="1" x14ac:dyDescent="0.2">
      <c r="A22" s="150">
        <f t="shared" si="5"/>
        <v>46069</v>
      </c>
      <c r="B22" s="151">
        <f t="shared" si="0"/>
        <v>46069</v>
      </c>
      <c r="C22" s="90">
        <f>+$U$7</f>
        <v>0.35416666666666669</v>
      </c>
      <c r="D22" s="91">
        <f>+$V$7</f>
        <v>0.75</v>
      </c>
      <c r="E22" s="91">
        <f t="shared" si="1"/>
        <v>0.39583333333333331</v>
      </c>
      <c r="F22" s="233"/>
      <c r="G22" s="234"/>
      <c r="H22" s="214"/>
      <c r="I22" s="215"/>
      <c r="J22" s="45"/>
      <c r="K22" s="249" t="s">
        <v>38</v>
      </c>
      <c r="L22" s="239"/>
      <c r="M22" s="239"/>
      <c r="N22" s="239"/>
      <c r="O22" s="54">
        <f>SUM(E7:E22,O7:O21)</f>
        <v>7.1249999999999982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IF(O22&gt;Sheet1!A2*Sheet1!C12+Sheet1!A5,"要","不要")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C00-000001000000}">
            <xm:f>COUNTIF(Sheet1!$AX1,"休日")=1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C00-000002000000}">
            <xm:f>COUNTIF(Sheet1!$AZ1,"休日")=1</xm:f>
            <x14:dxf>
              <fill>
                <patternFill patternType="gray125"/>
              </fill>
            </x14:dxf>
          </x14:cfRule>
          <xm:sqref>K7:S20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9B4277-C2A6-406B-A17D-27813D973B04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271A-D080-449E-BB49-BC20AB6B4BB7}">
  <dimension ref="A1:V33"/>
  <sheetViews>
    <sheetView view="pageBreakPreview" topLeftCell="A3" zoomScale="89" zoomScaleNormal="100" zoomScaleSheetLayoutView="89" workbookViewId="0">
      <selection activeCell="R21" sqref="R21:S21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2026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3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154">
        <f>DATE(A2,A3,1)</f>
        <v>46082</v>
      </c>
      <c r="B7" s="155">
        <f>A7</f>
        <v>46082</v>
      </c>
      <c r="C7" s="82"/>
      <c r="D7" s="83"/>
      <c r="E7" s="83" t="str">
        <f>IF(C7="","",D7-C7)</f>
        <v/>
      </c>
      <c r="F7" s="219"/>
      <c r="G7" s="220"/>
      <c r="H7" s="204"/>
      <c r="I7" s="205"/>
      <c r="J7" s="3"/>
      <c r="K7" s="154">
        <f>A22+1</f>
        <v>46098</v>
      </c>
      <c r="L7" s="155">
        <f>K7</f>
        <v>46098</v>
      </c>
      <c r="M7" s="92">
        <f>+$U$7</f>
        <v>0.35416666666666669</v>
      </c>
      <c r="N7" s="93">
        <f>+$V$7</f>
        <v>0.75</v>
      </c>
      <c r="O7" s="93">
        <f>IF(M7="","",N7-M7)</f>
        <v>0.39583333333333331</v>
      </c>
      <c r="P7" s="219"/>
      <c r="Q7" s="220"/>
      <c r="R7" s="363"/>
      <c r="S7" s="364"/>
      <c r="U7" s="368">
        <v>0.35416666666666669</v>
      </c>
      <c r="V7" s="368">
        <v>0.75</v>
      </c>
    </row>
    <row r="8" spans="1:22" ht="30" customHeight="1" x14ac:dyDescent="0.15">
      <c r="A8" s="148">
        <f>A7+1</f>
        <v>46083</v>
      </c>
      <c r="B8" s="149">
        <f t="shared" ref="B8:B22" si="0">A8</f>
        <v>46083</v>
      </c>
      <c r="C8" s="82">
        <f>+$U$7</f>
        <v>0.35416666666666669</v>
      </c>
      <c r="D8" s="83">
        <f>+$V$7</f>
        <v>0.75</v>
      </c>
      <c r="E8" s="83">
        <f t="shared" ref="E8:E22" si="1">IF(C8="","",D8-C8)</f>
        <v>0.39583333333333331</v>
      </c>
      <c r="F8" s="221"/>
      <c r="G8" s="222"/>
      <c r="H8" s="188"/>
      <c r="I8" s="189"/>
      <c r="J8" s="4"/>
      <c r="K8" s="148">
        <f>K7+1</f>
        <v>46099</v>
      </c>
      <c r="L8" s="149">
        <f t="shared" ref="L8:L20" si="2">K8</f>
        <v>46099</v>
      </c>
      <c r="M8" s="94">
        <f>+$U$7</f>
        <v>0.35416666666666669</v>
      </c>
      <c r="N8" s="87">
        <f>+$V$7</f>
        <v>0.75</v>
      </c>
      <c r="O8" s="87">
        <f t="shared" ref="O8:P21" si="3">IF(M8="","",N8-M8)</f>
        <v>0.39583333333333331</v>
      </c>
      <c r="P8" s="221"/>
      <c r="Q8" s="222"/>
      <c r="R8" s="334"/>
      <c r="S8" s="335"/>
      <c r="U8" s="9" t="s">
        <v>99</v>
      </c>
    </row>
    <row r="9" spans="1:22" ht="30" customHeight="1" x14ac:dyDescent="0.15">
      <c r="A9" s="148">
        <f>A8+1</f>
        <v>46084</v>
      </c>
      <c r="B9" s="149">
        <f t="shared" si="0"/>
        <v>46084</v>
      </c>
      <c r="C9" s="82">
        <f>+$U$7</f>
        <v>0.35416666666666669</v>
      </c>
      <c r="D9" s="83">
        <f>+$V$7</f>
        <v>0.75</v>
      </c>
      <c r="E9" s="83">
        <f t="shared" si="1"/>
        <v>0.39583333333333331</v>
      </c>
      <c r="F9" s="221"/>
      <c r="G9" s="222"/>
      <c r="H9" s="184"/>
      <c r="I9" s="185"/>
      <c r="J9" s="4"/>
      <c r="K9" s="148">
        <f t="shared" ref="K9:K21" si="4">K8+1</f>
        <v>46100</v>
      </c>
      <c r="L9" s="149">
        <f t="shared" si="2"/>
        <v>46100</v>
      </c>
      <c r="M9" s="94">
        <f>+$U$7</f>
        <v>0.35416666666666669</v>
      </c>
      <c r="N9" s="87">
        <f>+$V$7</f>
        <v>0.75</v>
      </c>
      <c r="O9" s="87">
        <f t="shared" si="3"/>
        <v>0.39583333333333331</v>
      </c>
      <c r="P9" s="221"/>
      <c r="Q9" s="222"/>
      <c r="R9" s="334"/>
      <c r="S9" s="335"/>
    </row>
    <row r="10" spans="1:22" ht="30" customHeight="1" x14ac:dyDescent="0.15">
      <c r="A10" s="148">
        <f t="shared" ref="A10:A22" si="5">A9+1</f>
        <v>46085</v>
      </c>
      <c r="B10" s="149">
        <f t="shared" si="0"/>
        <v>46085</v>
      </c>
      <c r="C10" s="82">
        <f>+$U$7</f>
        <v>0.35416666666666669</v>
      </c>
      <c r="D10" s="83">
        <f>+$V$7</f>
        <v>0.75</v>
      </c>
      <c r="E10" s="83">
        <f t="shared" si="1"/>
        <v>0.39583333333333331</v>
      </c>
      <c r="F10" s="221"/>
      <c r="G10" s="222"/>
      <c r="H10" s="188"/>
      <c r="I10" s="189"/>
      <c r="J10" s="1"/>
      <c r="K10" s="148">
        <f t="shared" si="4"/>
        <v>46101</v>
      </c>
      <c r="L10" s="149">
        <f t="shared" si="2"/>
        <v>46101</v>
      </c>
      <c r="M10" s="94"/>
      <c r="N10" s="87"/>
      <c r="O10" s="87" t="str">
        <f t="shared" si="3"/>
        <v/>
      </c>
      <c r="P10" s="221"/>
      <c r="Q10" s="222"/>
      <c r="R10" s="354"/>
      <c r="S10" s="355"/>
    </row>
    <row r="11" spans="1:22" ht="30" customHeight="1" x14ac:dyDescent="0.15">
      <c r="A11" s="148">
        <f t="shared" si="5"/>
        <v>46086</v>
      </c>
      <c r="B11" s="149">
        <f t="shared" si="0"/>
        <v>46086</v>
      </c>
      <c r="C11" s="82">
        <f>+$U$7</f>
        <v>0.35416666666666669</v>
      </c>
      <c r="D11" s="83">
        <f>+$V$7</f>
        <v>0.75</v>
      </c>
      <c r="E11" s="83">
        <f t="shared" si="1"/>
        <v>0.39583333333333331</v>
      </c>
      <c r="F11" s="221"/>
      <c r="G11" s="222"/>
      <c r="H11" s="184"/>
      <c r="I11" s="185"/>
      <c r="J11" s="3"/>
      <c r="K11" s="148">
        <f t="shared" si="4"/>
        <v>46102</v>
      </c>
      <c r="L11" s="149">
        <f t="shared" si="2"/>
        <v>46102</v>
      </c>
      <c r="M11" s="152"/>
      <c r="N11" s="83"/>
      <c r="O11" s="83" t="str">
        <f t="shared" si="3"/>
        <v/>
      </c>
      <c r="P11" s="221"/>
      <c r="Q11" s="222"/>
      <c r="R11" s="331"/>
      <c r="S11" s="332"/>
    </row>
    <row r="12" spans="1:22" ht="30" customHeight="1" x14ac:dyDescent="0.15">
      <c r="A12" s="148">
        <f t="shared" si="5"/>
        <v>46087</v>
      </c>
      <c r="B12" s="149">
        <f t="shared" si="0"/>
        <v>46087</v>
      </c>
      <c r="C12" s="82">
        <f>+$U$7</f>
        <v>0.35416666666666669</v>
      </c>
      <c r="D12" s="83">
        <f>+$V$7</f>
        <v>0.75</v>
      </c>
      <c r="E12" s="83">
        <f t="shared" si="1"/>
        <v>0.39583333333333331</v>
      </c>
      <c r="F12" s="221"/>
      <c r="G12" s="222"/>
      <c r="H12" s="358"/>
      <c r="I12" s="211"/>
      <c r="J12" s="3"/>
      <c r="K12" s="148">
        <f t="shared" si="4"/>
        <v>46103</v>
      </c>
      <c r="L12" s="153">
        <f t="shared" si="2"/>
        <v>46103</v>
      </c>
      <c r="M12" s="82"/>
      <c r="N12" s="83"/>
      <c r="O12" s="83" t="str">
        <f t="shared" si="3"/>
        <v/>
      </c>
      <c r="P12" s="221"/>
      <c r="Q12" s="222"/>
      <c r="R12" s="331"/>
      <c r="S12" s="332"/>
    </row>
    <row r="13" spans="1:22" ht="30" customHeight="1" x14ac:dyDescent="0.15">
      <c r="A13" s="148">
        <f t="shared" si="5"/>
        <v>46088</v>
      </c>
      <c r="B13" s="149">
        <f t="shared" si="0"/>
        <v>46088</v>
      </c>
      <c r="C13" s="82"/>
      <c r="D13" s="83"/>
      <c r="E13" s="83" t="str">
        <f t="shared" si="1"/>
        <v/>
      </c>
      <c r="F13" s="221"/>
      <c r="G13" s="222"/>
      <c r="H13" s="188"/>
      <c r="I13" s="189"/>
      <c r="J13" s="3"/>
      <c r="K13" s="148">
        <f t="shared" si="4"/>
        <v>46104</v>
      </c>
      <c r="L13" s="149">
        <f t="shared" si="2"/>
        <v>46104</v>
      </c>
      <c r="M13" s="82">
        <f>+$U$7</f>
        <v>0.35416666666666669</v>
      </c>
      <c r="N13" s="83">
        <f>+$V$7</f>
        <v>0.75</v>
      </c>
      <c r="O13" s="83">
        <f t="shared" si="3"/>
        <v>0.39583333333333331</v>
      </c>
      <c r="P13" s="221"/>
      <c r="Q13" s="222"/>
      <c r="R13" s="343"/>
      <c r="S13" s="335"/>
    </row>
    <row r="14" spans="1:22" ht="30" customHeight="1" x14ac:dyDescent="0.15">
      <c r="A14" s="148">
        <f t="shared" si="5"/>
        <v>46089</v>
      </c>
      <c r="B14" s="153">
        <f t="shared" si="0"/>
        <v>46089</v>
      </c>
      <c r="C14" s="82"/>
      <c r="D14" s="83"/>
      <c r="E14" s="83" t="str">
        <f t="shared" si="1"/>
        <v/>
      </c>
      <c r="F14" s="221"/>
      <c r="G14" s="222"/>
      <c r="H14" s="188"/>
      <c r="I14" s="189"/>
      <c r="J14" s="5"/>
      <c r="K14" s="148">
        <f t="shared" si="4"/>
        <v>46105</v>
      </c>
      <c r="L14" s="149">
        <f t="shared" si="2"/>
        <v>46105</v>
      </c>
      <c r="M14" s="82">
        <f>+$U$7</f>
        <v>0.35416666666666669</v>
      </c>
      <c r="N14" s="83">
        <f>+$V$7</f>
        <v>0.75</v>
      </c>
      <c r="O14" s="83">
        <f t="shared" si="3"/>
        <v>0.39583333333333331</v>
      </c>
      <c r="P14" s="221"/>
      <c r="Q14" s="222"/>
      <c r="R14" s="343"/>
      <c r="S14" s="335"/>
    </row>
    <row r="15" spans="1:22" ht="30" customHeight="1" x14ac:dyDescent="0.15">
      <c r="A15" s="148">
        <f t="shared" si="5"/>
        <v>46090</v>
      </c>
      <c r="B15" s="149">
        <f t="shared" si="0"/>
        <v>46090</v>
      </c>
      <c r="C15" s="82">
        <f>+$U$7</f>
        <v>0.35416666666666669</v>
      </c>
      <c r="D15" s="83">
        <f>+$V$7</f>
        <v>0.75</v>
      </c>
      <c r="E15" s="83">
        <f t="shared" si="1"/>
        <v>0.39583333333333331</v>
      </c>
      <c r="F15" s="221"/>
      <c r="G15" s="222"/>
      <c r="H15" s="184"/>
      <c r="I15" s="185"/>
      <c r="J15" s="4"/>
      <c r="K15" s="148">
        <f t="shared" si="4"/>
        <v>46106</v>
      </c>
      <c r="L15" s="149">
        <f t="shared" si="2"/>
        <v>46106</v>
      </c>
      <c r="M15" s="82">
        <f>+$U$7</f>
        <v>0.35416666666666669</v>
      </c>
      <c r="N15" s="83">
        <f>+$V$7</f>
        <v>0.75</v>
      </c>
      <c r="O15" s="83">
        <f t="shared" si="3"/>
        <v>0.39583333333333331</v>
      </c>
      <c r="P15" s="221"/>
      <c r="Q15" s="222"/>
      <c r="R15" s="354"/>
      <c r="S15" s="355"/>
    </row>
    <row r="16" spans="1:22" ht="30" customHeight="1" x14ac:dyDescent="0.15">
      <c r="A16" s="148">
        <f t="shared" si="5"/>
        <v>46091</v>
      </c>
      <c r="B16" s="149">
        <f t="shared" si="0"/>
        <v>46091</v>
      </c>
      <c r="C16" s="82">
        <f>+$U$7</f>
        <v>0.35416666666666669</v>
      </c>
      <c r="D16" s="83">
        <f>+$V$7</f>
        <v>0.75</v>
      </c>
      <c r="E16" s="83">
        <f t="shared" si="1"/>
        <v>0.39583333333333331</v>
      </c>
      <c r="F16" s="221"/>
      <c r="G16" s="222"/>
      <c r="H16" s="184"/>
      <c r="I16" s="185"/>
      <c r="J16" s="4"/>
      <c r="K16" s="148">
        <f t="shared" si="4"/>
        <v>46107</v>
      </c>
      <c r="L16" s="149">
        <f t="shared" si="2"/>
        <v>46107</v>
      </c>
      <c r="M16" s="82">
        <f>+$U$7</f>
        <v>0.35416666666666669</v>
      </c>
      <c r="N16" s="83">
        <f>+$V$7</f>
        <v>0.75</v>
      </c>
      <c r="O16" s="83">
        <f t="shared" si="3"/>
        <v>0.39583333333333331</v>
      </c>
      <c r="P16" s="221"/>
      <c r="Q16" s="222"/>
      <c r="R16" s="331"/>
      <c r="S16" s="332"/>
    </row>
    <row r="17" spans="1:20" ht="30" customHeight="1" x14ac:dyDescent="0.15">
      <c r="A17" s="148">
        <f t="shared" si="5"/>
        <v>46092</v>
      </c>
      <c r="B17" s="149">
        <f t="shared" si="0"/>
        <v>46092</v>
      </c>
      <c r="C17" s="86">
        <f>+$U$7</f>
        <v>0.35416666666666669</v>
      </c>
      <c r="D17" s="87">
        <f>+$V$7</f>
        <v>0.75</v>
      </c>
      <c r="E17" s="83">
        <f t="shared" si="1"/>
        <v>0.39583333333333331</v>
      </c>
      <c r="F17" s="221"/>
      <c r="G17" s="222"/>
      <c r="H17" s="184"/>
      <c r="I17" s="185"/>
      <c r="J17" s="4"/>
      <c r="K17" s="148">
        <f t="shared" si="4"/>
        <v>46108</v>
      </c>
      <c r="L17" s="149">
        <f t="shared" si="2"/>
        <v>46108</v>
      </c>
      <c r="M17" s="82">
        <f>+$U$7</f>
        <v>0.35416666666666669</v>
      </c>
      <c r="N17" s="83">
        <f>+$V$7</f>
        <v>0.75</v>
      </c>
      <c r="O17" s="83">
        <f t="shared" si="3"/>
        <v>0.39583333333333331</v>
      </c>
      <c r="P17" s="221"/>
      <c r="Q17" s="222"/>
      <c r="R17" s="331"/>
      <c r="S17" s="332"/>
    </row>
    <row r="18" spans="1:20" ht="30" customHeight="1" x14ac:dyDescent="0.15">
      <c r="A18" s="148">
        <f t="shared" si="5"/>
        <v>46093</v>
      </c>
      <c r="B18" s="149">
        <f t="shared" si="0"/>
        <v>46093</v>
      </c>
      <c r="C18" s="86">
        <f>+$U$7</f>
        <v>0.35416666666666669</v>
      </c>
      <c r="D18" s="87">
        <f>+$V$7</f>
        <v>0.75</v>
      </c>
      <c r="E18" s="83">
        <f t="shared" si="1"/>
        <v>0.39583333333333331</v>
      </c>
      <c r="F18" s="221"/>
      <c r="G18" s="222"/>
      <c r="H18" s="184"/>
      <c r="I18" s="185"/>
      <c r="J18" s="4"/>
      <c r="K18" s="148">
        <f t="shared" si="4"/>
        <v>46109</v>
      </c>
      <c r="L18" s="149">
        <f t="shared" si="2"/>
        <v>46109</v>
      </c>
      <c r="M18" s="82"/>
      <c r="N18" s="83"/>
      <c r="O18" s="83" t="str">
        <f t="shared" si="3"/>
        <v/>
      </c>
      <c r="P18" s="221"/>
      <c r="Q18" s="222"/>
      <c r="R18" s="331"/>
      <c r="S18" s="332"/>
    </row>
    <row r="19" spans="1:20" ht="30" customHeight="1" x14ac:dyDescent="0.15">
      <c r="A19" s="148">
        <f t="shared" si="5"/>
        <v>46094</v>
      </c>
      <c r="B19" s="149">
        <f t="shared" si="0"/>
        <v>46094</v>
      </c>
      <c r="C19" s="86">
        <f>+$U$7</f>
        <v>0.35416666666666669</v>
      </c>
      <c r="D19" s="87">
        <f>+$V$7</f>
        <v>0.75</v>
      </c>
      <c r="E19" s="87">
        <f t="shared" si="1"/>
        <v>0.39583333333333331</v>
      </c>
      <c r="F19" s="221"/>
      <c r="G19" s="222"/>
      <c r="H19" s="188"/>
      <c r="I19" s="189"/>
      <c r="J19" s="4"/>
      <c r="K19" s="148">
        <f t="shared" si="4"/>
        <v>46110</v>
      </c>
      <c r="L19" s="149">
        <f t="shared" si="2"/>
        <v>46110</v>
      </c>
      <c r="M19" s="82"/>
      <c r="N19" s="83"/>
      <c r="O19" s="83" t="str">
        <f t="shared" si="3"/>
        <v/>
      </c>
      <c r="P19" s="221"/>
      <c r="Q19" s="222"/>
      <c r="R19" s="343"/>
      <c r="S19" s="335"/>
    </row>
    <row r="20" spans="1:20" ht="30" customHeight="1" x14ac:dyDescent="0.15">
      <c r="A20" s="148">
        <f t="shared" si="5"/>
        <v>46095</v>
      </c>
      <c r="B20" s="149">
        <f t="shared" si="0"/>
        <v>46095</v>
      </c>
      <c r="C20" s="86"/>
      <c r="D20" s="87"/>
      <c r="E20" s="87" t="str">
        <f t="shared" si="1"/>
        <v/>
      </c>
      <c r="F20" s="221"/>
      <c r="G20" s="222"/>
      <c r="H20" s="188"/>
      <c r="I20" s="189"/>
      <c r="J20" s="1"/>
      <c r="K20" s="148">
        <f t="shared" si="4"/>
        <v>46111</v>
      </c>
      <c r="L20" s="149">
        <f t="shared" si="2"/>
        <v>46111</v>
      </c>
      <c r="M20" s="82">
        <f>+$U$7</f>
        <v>0.35416666666666669</v>
      </c>
      <c r="N20" s="83">
        <f>+$V$7</f>
        <v>0.75</v>
      </c>
      <c r="O20" s="83">
        <f t="shared" si="3"/>
        <v>0.39583333333333331</v>
      </c>
      <c r="P20" s="221"/>
      <c r="Q20" s="222"/>
      <c r="R20" s="342"/>
      <c r="S20" s="211"/>
    </row>
    <row r="21" spans="1:20" ht="30" customHeight="1" thickBot="1" x14ac:dyDescent="0.2">
      <c r="A21" s="148">
        <f t="shared" si="5"/>
        <v>46096</v>
      </c>
      <c r="B21" s="149">
        <f t="shared" si="0"/>
        <v>46096</v>
      </c>
      <c r="C21" s="86"/>
      <c r="D21" s="87"/>
      <c r="E21" s="87" t="str">
        <f t="shared" si="1"/>
        <v/>
      </c>
      <c r="F21" s="221"/>
      <c r="G21" s="222"/>
      <c r="H21" s="210"/>
      <c r="I21" s="211"/>
      <c r="J21" s="1"/>
      <c r="K21" s="148">
        <f t="shared" si="4"/>
        <v>46112</v>
      </c>
      <c r="L21" s="149">
        <f t="shared" ref="L21" si="6">K21</f>
        <v>46112</v>
      </c>
      <c r="M21" s="97">
        <f>+$U$7</f>
        <v>0.35416666666666669</v>
      </c>
      <c r="N21" s="91">
        <f>+$V$7</f>
        <v>0.75</v>
      </c>
      <c r="O21" s="91">
        <f t="shared" si="3"/>
        <v>0.39583333333333331</v>
      </c>
      <c r="P21" s="229"/>
      <c r="Q21" s="230"/>
      <c r="R21" s="365"/>
      <c r="S21" s="215"/>
    </row>
    <row r="22" spans="1:20" ht="30" customHeight="1" thickBot="1" x14ac:dyDescent="0.2">
      <c r="A22" s="150">
        <f t="shared" si="5"/>
        <v>46097</v>
      </c>
      <c r="B22" s="151">
        <f t="shared" si="0"/>
        <v>46097</v>
      </c>
      <c r="C22" s="90">
        <f>+$U$7</f>
        <v>0.35416666666666669</v>
      </c>
      <c r="D22" s="91">
        <f>+$V$7</f>
        <v>0.75</v>
      </c>
      <c r="E22" s="91">
        <f t="shared" si="1"/>
        <v>0.39583333333333331</v>
      </c>
      <c r="F22" s="233"/>
      <c r="G22" s="234"/>
      <c r="H22" s="214"/>
      <c r="I22" s="215"/>
      <c r="J22" s="45"/>
      <c r="K22" s="249" t="s">
        <v>38</v>
      </c>
      <c r="L22" s="239"/>
      <c r="M22" s="239"/>
      <c r="N22" s="239"/>
      <c r="O22" s="54">
        <f>SUM(E7:E22,O7:O21)</f>
        <v>8.3124999999999982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IF(O22&gt;Sheet1!A2*Sheet1!C13+Sheet1!A5,"要","不要")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D00-000001000000}">
            <xm:f>COUNTIF(Sheet1!$BB1,"休日")=1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D00-000002000000}">
            <xm:f>COUNTIF(Sheet1!$BD1,"休日")=1</xm:f>
            <x14:dxf>
              <fill>
                <patternFill patternType="gray125"/>
              </fill>
            </x14:dxf>
          </x14:cfRule>
          <xm:sqref>K7:S20 K21:L21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7068EE-ECDB-49A0-835D-A294C6D74CB1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BC95-D0A4-4F3E-8D9D-4DB969A9C96E}">
  <dimension ref="A1:A13"/>
  <sheetViews>
    <sheetView workbookViewId="0">
      <selection activeCell="R21" sqref="R21:S21"/>
    </sheetView>
  </sheetViews>
  <sheetFormatPr defaultRowHeight="13.5" x14ac:dyDescent="0.15"/>
  <cols>
    <col min="1" max="1" width="31.75" bestFit="1" customWidth="1"/>
  </cols>
  <sheetData>
    <row r="1" spans="1:1" x14ac:dyDescent="0.15">
      <c r="A1" t="s">
        <v>77</v>
      </c>
    </row>
    <row r="2" spans="1:1" x14ac:dyDescent="0.15">
      <c r="A2" t="s">
        <v>14</v>
      </c>
    </row>
    <row r="3" spans="1:1" x14ac:dyDescent="0.15">
      <c r="A3" t="s">
        <v>17</v>
      </c>
    </row>
    <row r="4" spans="1:1" x14ac:dyDescent="0.15">
      <c r="A4" t="s">
        <v>78</v>
      </c>
    </row>
    <row r="5" spans="1:1" x14ac:dyDescent="0.15">
      <c r="A5" t="s">
        <v>79</v>
      </c>
    </row>
    <row r="6" spans="1:1" x14ac:dyDescent="0.15">
      <c r="A6" t="s">
        <v>80</v>
      </c>
    </row>
    <row r="7" spans="1:1" x14ac:dyDescent="0.15">
      <c r="A7" t="s">
        <v>93</v>
      </c>
    </row>
    <row r="8" spans="1:1" x14ac:dyDescent="0.15">
      <c r="A8" t="s">
        <v>81</v>
      </c>
    </row>
    <row r="9" spans="1:1" x14ac:dyDescent="0.15">
      <c r="A9" t="s">
        <v>82</v>
      </c>
    </row>
    <row r="10" spans="1:1" x14ac:dyDescent="0.15">
      <c r="A10" t="s">
        <v>83</v>
      </c>
    </row>
    <row r="11" spans="1:1" x14ac:dyDescent="0.15">
      <c r="A11" t="s">
        <v>84</v>
      </c>
    </row>
    <row r="12" spans="1:1" x14ac:dyDescent="0.15">
      <c r="A12" t="s">
        <v>94</v>
      </c>
    </row>
    <row r="13" spans="1:1" x14ac:dyDescent="0.15">
      <c r="A13" t="s">
        <v>85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E31"/>
  <sheetViews>
    <sheetView workbookViewId="0">
      <pane xSplit="7" topLeftCell="H1" activePane="topRight" state="frozen"/>
      <selection activeCell="R21" sqref="R21:S21"/>
      <selection pane="topRight" activeCell="R21" sqref="R21:S21"/>
    </sheetView>
  </sheetViews>
  <sheetFormatPr defaultRowHeight="15.75" x14ac:dyDescent="0.15"/>
  <cols>
    <col min="1" max="1" width="11.875" style="143" customWidth="1"/>
    <col min="2" max="2" width="9" style="143"/>
    <col min="3" max="3" width="10.625" style="143" bestFit="1" customWidth="1"/>
    <col min="4" max="4" width="9" style="143"/>
    <col min="5" max="5" width="12.75" style="143" bestFit="1" customWidth="1"/>
    <col min="6" max="6" width="12.875" style="143" bestFit="1" customWidth="1"/>
    <col min="7" max="7" width="12.375" style="144" customWidth="1"/>
    <col min="8" max="8" width="10.25" style="144" customWidth="1"/>
    <col min="9" max="9" width="11.5" style="143" bestFit="1" customWidth="1"/>
    <col min="10" max="10" width="5.25" style="143" bestFit="1" customWidth="1"/>
    <col min="11" max="11" width="11.5" style="143" bestFit="1" customWidth="1"/>
    <col min="12" max="12" width="5.25" style="143" bestFit="1" customWidth="1"/>
    <col min="13" max="13" width="11.5" style="143" bestFit="1" customWidth="1"/>
    <col min="14" max="14" width="5.25" style="143" bestFit="1" customWidth="1"/>
    <col min="15" max="15" width="11.5" style="143" bestFit="1" customWidth="1"/>
    <col min="16" max="16" width="5.25" style="143" bestFit="1" customWidth="1"/>
    <col min="17" max="17" width="11.5" style="143" bestFit="1" customWidth="1"/>
    <col min="18" max="18" width="5.25" style="143" bestFit="1" customWidth="1"/>
    <col min="19" max="19" width="11.5" style="143" bestFit="1" customWidth="1"/>
    <col min="20" max="20" width="5.25" style="143" bestFit="1" customWidth="1"/>
    <col min="21" max="21" width="11.5" style="143" bestFit="1" customWidth="1"/>
    <col min="22" max="22" width="5.25" style="143" bestFit="1" customWidth="1"/>
    <col min="23" max="23" width="11.5" style="143" bestFit="1" customWidth="1"/>
    <col min="24" max="24" width="5.25" style="143" bestFit="1" customWidth="1"/>
    <col min="25" max="25" width="11.5" style="143" bestFit="1" customWidth="1"/>
    <col min="26" max="26" width="5.25" style="143" bestFit="1" customWidth="1"/>
    <col min="27" max="27" width="11.5" style="143" bestFit="1" customWidth="1"/>
    <col min="28" max="28" width="5.25" style="143" bestFit="1" customWidth="1"/>
    <col min="29" max="29" width="11.5" style="143" bestFit="1" customWidth="1"/>
    <col min="30" max="30" width="5.25" style="143" bestFit="1" customWidth="1"/>
    <col min="31" max="31" width="11.5" style="143" bestFit="1" customWidth="1"/>
    <col min="32" max="32" width="5.25" style="143" bestFit="1" customWidth="1"/>
    <col min="33" max="33" width="12.75" style="143" bestFit="1" customWidth="1"/>
    <col min="34" max="34" width="5.25" style="143" bestFit="1" customWidth="1"/>
    <col min="35" max="35" width="12.75" style="143" bestFit="1" customWidth="1"/>
    <col min="36" max="36" width="5.25" style="143" bestFit="1" customWidth="1"/>
    <col min="37" max="37" width="12.75" style="143" bestFit="1" customWidth="1"/>
    <col min="38" max="38" width="5.25" style="143" bestFit="1" customWidth="1"/>
    <col min="39" max="39" width="12.75" style="143" bestFit="1" customWidth="1"/>
    <col min="40" max="40" width="5.25" style="143" bestFit="1" customWidth="1"/>
    <col min="41" max="41" width="12.75" style="143" bestFit="1" customWidth="1"/>
    <col min="42" max="42" width="5.25" style="143" bestFit="1" customWidth="1"/>
    <col min="43" max="43" width="12.75" style="143" bestFit="1" customWidth="1"/>
    <col min="44" max="44" width="5.25" style="143" bestFit="1" customWidth="1"/>
    <col min="45" max="45" width="11.5" style="143" bestFit="1" customWidth="1"/>
    <col min="46" max="46" width="5.25" style="143" bestFit="1" customWidth="1"/>
    <col min="47" max="47" width="11.5" style="143" bestFit="1" customWidth="1"/>
    <col min="48" max="48" width="5.25" style="143" bestFit="1" customWidth="1"/>
    <col min="49" max="49" width="11.5" style="143" bestFit="1" customWidth="1"/>
    <col min="50" max="50" width="5.25" style="143" bestFit="1" customWidth="1"/>
    <col min="51" max="51" width="11.5" style="143" bestFit="1" customWidth="1"/>
    <col min="52" max="52" width="5.25" style="143" bestFit="1" customWidth="1"/>
    <col min="53" max="53" width="11.5" style="143" bestFit="1" customWidth="1"/>
    <col min="54" max="54" width="5.25" style="143" bestFit="1" customWidth="1"/>
    <col min="55" max="55" width="11.5" style="143" bestFit="1" customWidth="1"/>
    <col min="56" max="56" width="5.25" style="143" bestFit="1" customWidth="1"/>
    <col min="57" max="57" width="10.25" style="143" bestFit="1" customWidth="1"/>
    <col min="58" max="16384" width="9" style="143"/>
  </cols>
  <sheetData>
    <row r="1" spans="1:57" x14ac:dyDescent="0.15">
      <c r="A1" s="143" t="s">
        <v>32</v>
      </c>
      <c r="B1" s="366" t="s">
        <v>19</v>
      </c>
      <c r="C1" s="366"/>
      <c r="E1" s="144" t="s">
        <v>59</v>
      </c>
      <c r="G1" s="144">
        <v>45383</v>
      </c>
      <c r="H1" s="144" t="str">
        <f t="shared" ref="H1:J16" si="0">IF(G1="","",IF(OR(WEEKDAY(G1)=1,WEEKDAY(G1)=7,COUNTIF($E:$E,G1)=1),"休日",""))</f>
        <v/>
      </c>
      <c r="I1" s="144">
        <v>45748</v>
      </c>
      <c r="J1" s="143" t="str">
        <f t="shared" si="0"/>
        <v/>
      </c>
      <c r="K1" s="144">
        <f>I16+1</f>
        <v>45764</v>
      </c>
      <c r="L1" s="143" t="str">
        <f t="shared" ref="L1:L16" si="1">IF(K1="","",IF(OR(WEEKDAY(K1)=1,WEEKDAY(K1)=7,COUNTIF($E:$E,K1)=1),"休日",""))</f>
        <v/>
      </c>
      <c r="M1" s="144">
        <f>MAX(K:K)+1</f>
        <v>45778</v>
      </c>
      <c r="N1" s="143" t="str">
        <f t="shared" ref="N1:N16" si="2">IF(M1="","",IF(OR(WEEKDAY(M1)=1,WEEKDAY(M1)=7,COUNTIF($E:$E,M1)=1),"休日",""))</f>
        <v/>
      </c>
      <c r="O1" s="144">
        <f>M16+1</f>
        <v>45794</v>
      </c>
      <c r="P1" s="143" t="str">
        <f t="shared" ref="P1:P16" si="3">IF(O1="","",IF(OR(WEEKDAY(O1)=1,WEEKDAY(O1)=7,COUNTIF($E:$E,O1)=1),"休日",""))</f>
        <v>休日</v>
      </c>
      <c r="Q1" s="144">
        <f>MAX(O:O)+1</f>
        <v>45809</v>
      </c>
      <c r="R1" s="143" t="str">
        <f t="shared" ref="R1:R16" si="4">IF(Q1="","",IF(OR(WEEKDAY(Q1)=1,WEEKDAY(Q1)=7,COUNTIF($E:$E,Q1)=1),"休日",""))</f>
        <v>休日</v>
      </c>
      <c r="S1" s="144">
        <f>Q16+1</f>
        <v>45825</v>
      </c>
      <c r="T1" s="143" t="str">
        <f t="shared" ref="T1:T16" si="5">IF(S1="","",IF(OR(WEEKDAY(S1)=1,WEEKDAY(S1)=7,COUNTIF($E:$E,S1)=1),"休日",""))</f>
        <v/>
      </c>
      <c r="U1" s="144">
        <f>MAX(S:S)+1</f>
        <v>45839</v>
      </c>
      <c r="V1" s="143" t="str">
        <f t="shared" ref="V1:V16" si="6">IF(U1="","",IF(OR(WEEKDAY(U1)=1,WEEKDAY(U1)=7,COUNTIF($E:$E,U1)=1),"休日",""))</f>
        <v/>
      </c>
      <c r="W1" s="144">
        <f>U16+1</f>
        <v>45855</v>
      </c>
      <c r="X1" s="143" t="str">
        <f t="shared" ref="X1:X16" si="7">IF(W1="","",IF(OR(WEEKDAY(W1)=1,WEEKDAY(W1)=7,COUNTIF($E:$E,W1)=1),"休日",""))</f>
        <v/>
      </c>
      <c r="Y1" s="144">
        <f>MAX(W:W)+1</f>
        <v>45870</v>
      </c>
      <c r="Z1" s="143" t="str">
        <f t="shared" ref="Z1:Z16" si="8">IF(Y1="","",IF(OR(WEEKDAY(Y1)=1,WEEKDAY(Y1)=7,COUNTIF($E:$E,Y1)=1),"休日",""))</f>
        <v/>
      </c>
      <c r="AA1" s="144">
        <f>Y16+1</f>
        <v>45886</v>
      </c>
      <c r="AB1" s="143" t="str">
        <f t="shared" ref="AB1:AB16" si="9">IF(AA1="","",IF(OR(WEEKDAY(AA1)=1,WEEKDAY(AA1)=7,COUNTIF($E:$E,AA1)=1),"休日",""))</f>
        <v>休日</v>
      </c>
      <c r="AC1" s="144">
        <f>MAX(AA:AA)+1</f>
        <v>45901</v>
      </c>
      <c r="AD1" s="143" t="str">
        <f t="shared" ref="AD1:AD16" si="10">IF(AC1="","",IF(OR(WEEKDAY(AC1)=1,WEEKDAY(AC1)=7,COUNTIF($E:$E,AC1)=1),"休日",""))</f>
        <v/>
      </c>
      <c r="AE1" s="144">
        <f>AC16+1</f>
        <v>45917</v>
      </c>
      <c r="AF1" s="143" t="str">
        <f t="shared" ref="AF1:AF16" si="11">IF(AE1="","",IF(OR(WEEKDAY(AE1)=1,WEEKDAY(AE1)=7,COUNTIF($E:$E,AE1)=1),"休日",""))</f>
        <v/>
      </c>
      <c r="AG1" s="144">
        <f>MAX(AE:AE)+1</f>
        <v>45931</v>
      </c>
      <c r="AH1" s="143" t="str">
        <f t="shared" ref="AH1:AH16" si="12">IF(AG1="","",IF(OR(WEEKDAY(AG1)=1,WEEKDAY(AG1)=7,COUNTIF($E:$E,AG1)=1),"休日",""))</f>
        <v/>
      </c>
      <c r="AI1" s="144">
        <f>AG16+1</f>
        <v>45947</v>
      </c>
      <c r="AJ1" s="143" t="str">
        <f t="shared" ref="AJ1:AJ16" si="13">IF(AI1="","",IF(OR(WEEKDAY(AI1)=1,WEEKDAY(AI1)=7,COUNTIF($E:$E,AI1)=1),"休日",""))</f>
        <v/>
      </c>
      <c r="AK1" s="144">
        <f>MAX(AI:AI)+1</f>
        <v>45962</v>
      </c>
      <c r="AL1" s="143" t="str">
        <f t="shared" ref="AL1:AL16" si="14">IF(AK1="","",IF(OR(WEEKDAY(AK1)=1,WEEKDAY(AK1)=7,COUNTIF($E:$E,AK1)=1),"休日",""))</f>
        <v>休日</v>
      </c>
      <c r="AM1" s="144">
        <f>AK16+1</f>
        <v>45978</v>
      </c>
      <c r="AN1" s="143" t="str">
        <f t="shared" ref="AN1:AN16" si="15">IF(AM1="","",IF(OR(WEEKDAY(AM1)=1,WEEKDAY(AM1)=7,COUNTIF($E:$E,AM1)=1),"休日",""))</f>
        <v/>
      </c>
      <c r="AO1" s="144">
        <f>MAX(AM:AM)+1</f>
        <v>45992</v>
      </c>
      <c r="AP1" s="143" t="str">
        <f t="shared" ref="AP1:AP16" si="16">IF(AO1="","",IF(OR(WEEKDAY(AO1)=1,WEEKDAY(AO1)=7,COUNTIF($E:$E,AO1)=1),"休日",""))</f>
        <v/>
      </c>
      <c r="AQ1" s="144">
        <f>AO16+1</f>
        <v>46008</v>
      </c>
      <c r="AR1" s="143" t="str">
        <f t="shared" ref="AR1:AR16" si="17">IF(AQ1="","",IF(OR(WEEKDAY(AQ1)=1,WEEKDAY(AQ1)=7,COUNTIF($E:$E,AQ1)=1),"休日",""))</f>
        <v/>
      </c>
      <c r="AS1" s="144">
        <f>MAX(AQ:AQ)+1</f>
        <v>46023</v>
      </c>
      <c r="AT1" s="143" t="str">
        <f t="shared" ref="AT1:AT16" si="18">IF(AS1="","",IF(OR(WEEKDAY(AS1)=1,WEEKDAY(AS1)=7,COUNTIF($E:$E,AS1)=1),"休日",""))</f>
        <v>休日</v>
      </c>
      <c r="AU1" s="144">
        <f>AS16+1</f>
        <v>46039</v>
      </c>
      <c r="AV1" s="143" t="str">
        <f t="shared" ref="AV1:AV16" si="19">IF(AU1="","",IF(OR(WEEKDAY(AU1)=1,WEEKDAY(AU1)=7,COUNTIF($E:$E,AU1)=1),"休日",""))</f>
        <v>休日</v>
      </c>
      <c r="AW1" s="144">
        <f>MAX(AU:AU)+1</f>
        <v>46054</v>
      </c>
      <c r="AX1" s="143" t="str">
        <f t="shared" ref="AX1:AX16" si="20">IF(AW1="","",IF(OR(WEEKDAY(AW1)=1,WEEKDAY(AW1)=7,COUNTIF($E:$E,AW1)=1),"休日",""))</f>
        <v>休日</v>
      </c>
      <c r="AY1" s="144">
        <f>AW16+1</f>
        <v>46070</v>
      </c>
      <c r="AZ1" s="143" t="str">
        <f t="shared" ref="AZ1:AZ16" si="21">IF(AY1="","",IF(OR(WEEKDAY(AY1)=1,WEEKDAY(AY1)=7,COUNTIF($E:$E,AY1)=1),"休日",""))</f>
        <v/>
      </c>
      <c r="BA1" s="144">
        <f>MAX(AY:AY)+1</f>
        <v>46082</v>
      </c>
      <c r="BB1" s="143" t="str">
        <f t="shared" ref="BB1:BB16" si="22">IF(BA1="","",IF(OR(WEEKDAY(BA1)=1,WEEKDAY(BA1)=7,COUNTIF($E:$E,BA1)=1),"休日",""))</f>
        <v>休日</v>
      </c>
      <c r="BC1" s="144">
        <f>BA16+1</f>
        <v>46098</v>
      </c>
      <c r="BD1" s="143" t="str">
        <f t="shared" ref="BD1:BD16" si="23">IF(BC1="","",IF(OR(WEEKDAY(BC1)=1,WEEKDAY(BC1)=7,COUNTIF($E:$E,BC1)=1),"休日",""))</f>
        <v/>
      </c>
      <c r="BE1" s="144">
        <f>MAX(BC:BC)+1</f>
        <v>46113</v>
      </c>
    </row>
    <row r="2" spans="1:57" x14ac:dyDescent="0.15">
      <c r="A2" s="145">
        <v>0.375</v>
      </c>
      <c r="B2" s="143" t="s">
        <v>20</v>
      </c>
      <c r="C2" s="146">
        <f>COUNTIF(J1:J16,"")+COUNTIF(L1:L14,"")</f>
        <v>21</v>
      </c>
      <c r="D2" s="147"/>
      <c r="E2" s="144">
        <v>45776</v>
      </c>
      <c r="F2" s="143" t="s">
        <v>44</v>
      </c>
      <c r="G2" s="144">
        <v>45384</v>
      </c>
      <c r="H2" s="144" t="str">
        <f t="shared" si="0"/>
        <v/>
      </c>
      <c r="I2" s="144">
        <f>IF(I1="","",IF(MONTH(I1+1)=MONTH(I1),I1+1,""))</f>
        <v>45749</v>
      </c>
      <c r="J2" s="143" t="str">
        <f t="shared" si="0"/>
        <v/>
      </c>
      <c r="K2" s="144">
        <f>IF(K1="","",IF(MONTH(K1+1)=MONTH(K1),K1+1,""))</f>
        <v>45765</v>
      </c>
      <c r="L2" s="143" t="str">
        <f t="shared" si="1"/>
        <v/>
      </c>
      <c r="M2" s="144">
        <f>IF(M1="","",IF(MONTH(M1+1)=MONTH(M1),M1+1,""))</f>
        <v>45779</v>
      </c>
      <c r="N2" s="143" t="str">
        <f t="shared" si="2"/>
        <v/>
      </c>
      <c r="O2" s="144">
        <f>IF(O1="","",IF(MONTH(O1+1)=MONTH(O1),O1+1,""))</f>
        <v>45795</v>
      </c>
      <c r="P2" s="143" t="str">
        <f t="shared" si="3"/>
        <v>休日</v>
      </c>
      <c r="Q2" s="144">
        <f>IF(Q1="","",IF(MONTH(Q1+1)=MONTH(Q1),Q1+1,""))</f>
        <v>45810</v>
      </c>
      <c r="R2" s="143" t="str">
        <f t="shared" si="4"/>
        <v/>
      </c>
      <c r="S2" s="144">
        <f>IF(S1="","",IF(MONTH(S1+1)=MONTH(S1),S1+1,""))</f>
        <v>45826</v>
      </c>
      <c r="T2" s="143" t="str">
        <f t="shared" si="5"/>
        <v/>
      </c>
      <c r="U2" s="144">
        <f>IF(U1="","",IF(MONTH(U1+1)=MONTH(U1),U1+1,""))</f>
        <v>45840</v>
      </c>
      <c r="V2" s="143" t="str">
        <f t="shared" si="6"/>
        <v/>
      </c>
      <c r="W2" s="144">
        <f>IF(W1="","",IF(MONTH(W1+1)=MONTH(W1),W1+1,""))</f>
        <v>45856</v>
      </c>
      <c r="X2" s="143" t="str">
        <f t="shared" si="7"/>
        <v/>
      </c>
      <c r="Y2" s="144">
        <f>IF(Y1="","",IF(MONTH(Y1+1)=MONTH(Y1),Y1+1,""))</f>
        <v>45871</v>
      </c>
      <c r="Z2" s="143" t="str">
        <f t="shared" si="8"/>
        <v>休日</v>
      </c>
      <c r="AA2" s="144">
        <f>IF(AA1="","",IF(MONTH(AA1+1)=MONTH(AA1),AA1+1,""))</f>
        <v>45887</v>
      </c>
      <c r="AB2" s="143" t="str">
        <f t="shared" si="9"/>
        <v/>
      </c>
      <c r="AC2" s="144">
        <f>IF(AC1="","",IF(MONTH(AC1+1)=MONTH(AC1),AC1+1,""))</f>
        <v>45902</v>
      </c>
      <c r="AD2" s="143" t="str">
        <f t="shared" si="10"/>
        <v/>
      </c>
      <c r="AE2" s="144">
        <f>IF(AE1="","",IF(MONTH(AE1+1)=MONTH(AE1),AE1+1,""))</f>
        <v>45918</v>
      </c>
      <c r="AF2" s="143" t="str">
        <f t="shared" si="11"/>
        <v/>
      </c>
      <c r="AG2" s="144">
        <f>IF(AG1="","",IF(MONTH(AG1+1)=MONTH(AG1),AG1+1,""))</f>
        <v>45932</v>
      </c>
      <c r="AH2" s="143" t="str">
        <f t="shared" si="12"/>
        <v/>
      </c>
      <c r="AI2" s="144">
        <f>IF(AI1="","",IF(MONTH(AI1+1)=MONTH(AI1),AI1+1,""))</f>
        <v>45948</v>
      </c>
      <c r="AJ2" s="143" t="str">
        <f t="shared" si="13"/>
        <v>休日</v>
      </c>
      <c r="AK2" s="144">
        <f>IF(AK1="","",IF(MONTH(AK1+1)=MONTH(AK1),AK1+1,""))</f>
        <v>45963</v>
      </c>
      <c r="AL2" s="143" t="str">
        <f t="shared" si="14"/>
        <v>休日</v>
      </c>
      <c r="AM2" s="144">
        <f>IF(AM1="","",IF(MONTH(AM1+1)=MONTH(AM1),AM1+1,""))</f>
        <v>45979</v>
      </c>
      <c r="AN2" s="143" t="str">
        <f t="shared" si="15"/>
        <v/>
      </c>
      <c r="AO2" s="144">
        <f>IF(AO1="","",IF(MONTH(AO1+1)=MONTH(AO1),AO1+1,""))</f>
        <v>45993</v>
      </c>
      <c r="AP2" s="143" t="str">
        <f t="shared" si="16"/>
        <v/>
      </c>
      <c r="AQ2" s="144">
        <f>IF(AQ1="","",IF(MONTH(AQ1+1)=MONTH(AQ1),AQ1+1,""))</f>
        <v>46009</v>
      </c>
      <c r="AR2" s="143" t="str">
        <f t="shared" si="17"/>
        <v/>
      </c>
      <c r="AS2" s="144">
        <f>IF(AS1="","",IF(MONTH(AS1+1)=MONTH(AS1),AS1+1,""))</f>
        <v>46024</v>
      </c>
      <c r="AT2" s="143" t="str">
        <f t="shared" si="18"/>
        <v>休日</v>
      </c>
      <c r="AU2" s="144">
        <f>IF(AU1="","",IF(MONTH(AU1+1)=MONTH(AU1),AU1+1,""))</f>
        <v>46040</v>
      </c>
      <c r="AV2" s="143" t="str">
        <f t="shared" si="19"/>
        <v>休日</v>
      </c>
      <c r="AW2" s="144">
        <f>IF(AW1="","",IF(MONTH(AW1+1)=MONTH(AW1),AW1+1,""))</f>
        <v>46055</v>
      </c>
      <c r="AX2" s="143" t="str">
        <f t="shared" si="20"/>
        <v/>
      </c>
      <c r="AY2" s="144">
        <f>IF(AY1="","",IF(MONTH(AY1+1)=MONTH(AY1),AY1+1,""))</f>
        <v>46071</v>
      </c>
      <c r="AZ2" s="143" t="str">
        <f t="shared" si="21"/>
        <v/>
      </c>
      <c r="BA2" s="144">
        <f>IF(BA1="","",IF(MONTH(BA1+1)=MONTH(BA1),BA1+1,""))</f>
        <v>46083</v>
      </c>
      <c r="BB2" s="143" t="str">
        <f t="shared" si="22"/>
        <v/>
      </c>
      <c r="BC2" s="144">
        <f>IF(BC1="","",IF(MONTH(BC1+1)=MONTH(BC1),BC1+1,""))</f>
        <v>46099</v>
      </c>
      <c r="BD2" s="143" t="str">
        <f t="shared" si="23"/>
        <v/>
      </c>
    </row>
    <row r="3" spans="1:57" x14ac:dyDescent="0.15">
      <c r="B3" s="143" t="s">
        <v>21</v>
      </c>
      <c r="C3" s="146">
        <f>COUNTIF(N1:N16,"")+COUNTIF(P1:P15,"")</f>
        <v>20</v>
      </c>
      <c r="E3" s="144">
        <v>45780</v>
      </c>
      <c r="F3" s="143" t="s">
        <v>45</v>
      </c>
      <c r="G3" s="144">
        <v>45385</v>
      </c>
      <c r="H3" s="144" t="str">
        <f t="shared" si="0"/>
        <v/>
      </c>
      <c r="I3" s="144">
        <f t="shared" ref="I3:I16" si="24">IF(I2="","",IF(MONTH(I2+1)=MONTH(I2),I2+1,""))</f>
        <v>45750</v>
      </c>
      <c r="J3" s="143" t="str">
        <f t="shared" si="0"/>
        <v/>
      </c>
      <c r="K3" s="144">
        <f t="shared" ref="K3:K16" si="25">IF(K2="","",IF(MONTH(K2+1)=MONTH(K2),K2+1,""))</f>
        <v>45766</v>
      </c>
      <c r="L3" s="143" t="str">
        <f t="shared" si="1"/>
        <v>休日</v>
      </c>
      <c r="M3" s="144">
        <f t="shared" ref="M3:M16" si="26">IF(M2="","",IF(MONTH(M2+1)=MONTH(M2),M2+1,""))</f>
        <v>45780</v>
      </c>
      <c r="N3" s="143" t="str">
        <f t="shared" si="2"/>
        <v>休日</v>
      </c>
      <c r="O3" s="144">
        <f t="shared" ref="O3:O16" si="27">IF(O2="","",IF(MONTH(O2+1)=MONTH(O2),O2+1,""))</f>
        <v>45796</v>
      </c>
      <c r="P3" s="143" t="str">
        <f t="shared" si="3"/>
        <v/>
      </c>
      <c r="Q3" s="144">
        <f t="shared" ref="Q3:Q16" si="28">IF(Q2="","",IF(MONTH(Q2+1)=MONTH(Q2),Q2+1,""))</f>
        <v>45811</v>
      </c>
      <c r="R3" s="143" t="str">
        <f t="shared" si="4"/>
        <v/>
      </c>
      <c r="S3" s="144">
        <f t="shared" ref="S3:S16" si="29">IF(S2="","",IF(MONTH(S2+1)=MONTH(S2),S2+1,""))</f>
        <v>45827</v>
      </c>
      <c r="T3" s="143" t="str">
        <f t="shared" si="5"/>
        <v/>
      </c>
      <c r="U3" s="144">
        <f t="shared" ref="U3:U16" si="30">IF(U2="","",IF(MONTH(U2+1)=MONTH(U2),U2+1,""))</f>
        <v>45841</v>
      </c>
      <c r="V3" s="143" t="str">
        <f t="shared" si="6"/>
        <v/>
      </c>
      <c r="W3" s="144">
        <f t="shared" ref="W3:W16" si="31">IF(W2="","",IF(MONTH(W2+1)=MONTH(W2),W2+1,""))</f>
        <v>45857</v>
      </c>
      <c r="X3" s="143" t="str">
        <f t="shared" si="7"/>
        <v>休日</v>
      </c>
      <c r="Y3" s="144">
        <f t="shared" ref="Y3:Y16" si="32">IF(Y2="","",IF(MONTH(Y2+1)=MONTH(Y2),Y2+1,""))</f>
        <v>45872</v>
      </c>
      <c r="Z3" s="143" t="str">
        <f t="shared" si="8"/>
        <v>休日</v>
      </c>
      <c r="AA3" s="144">
        <f t="shared" ref="AA3:AA16" si="33">IF(AA2="","",IF(MONTH(AA2+1)=MONTH(AA2),AA2+1,""))</f>
        <v>45888</v>
      </c>
      <c r="AB3" s="143" t="str">
        <f t="shared" si="9"/>
        <v/>
      </c>
      <c r="AC3" s="144">
        <f t="shared" ref="AC3:AC16" si="34">IF(AC2="","",IF(MONTH(AC2+1)=MONTH(AC2),AC2+1,""))</f>
        <v>45903</v>
      </c>
      <c r="AD3" s="143" t="str">
        <f t="shared" si="10"/>
        <v/>
      </c>
      <c r="AE3" s="144">
        <f t="shared" ref="AE3:AE16" si="35">IF(AE2="","",IF(MONTH(AE2+1)=MONTH(AE2),AE2+1,""))</f>
        <v>45919</v>
      </c>
      <c r="AF3" s="143" t="str">
        <f t="shared" si="11"/>
        <v/>
      </c>
      <c r="AG3" s="144">
        <f t="shared" ref="AG3:AG16" si="36">IF(AG2="","",IF(MONTH(AG2+1)=MONTH(AG2),AG2+1,""))</f>
        <v>45933</v>
      </c>
      <c r="AH3" s="143" t="str">
        <f t="shared" si="12"/>
        <v/>
      </c>
      <c r="AI3" s="144">
        <f t="shared" ref="AI3:AI16" si="37">IF(AI2="","",IF(MONTH(AI2+1)=MONTH(AI2),AI2+1,""))</f>
        <v>45949</v>
      </c>
      <c r="AJ3" s="143" t="str">
        <f t="shared" si="13"/>
        <v>休日</v>
      </c>
      <c r="AK3" s="144">
        <f t="shared" ref="AK3:AK16" si="38">IF(AK2="","",IF(MONTH(AK2+1)=MONTH(AK2),AK2+1,""))</f>
        <v>45964</v>
      </c>
      <c r="AL3" s="143" t="str">
        <f t="shared" si="14"/>
        <v>休日</v>
      </c>
      <c r="AM3" s="144">
        <f t="shared" ref="AM3:AM16" si="39">IF(AM2="","",IF(MONTH(AM2+1)=MONTH(AM2),AM2+1,""))</f>
        <v>45980</v>
      </c>
      <c r="AN3" s="143" t="str">
        <f t="shared" si="15"/>
        <v/>
      </c>
      <c r="AO3" s="144">
        <f t="shared" ref="AO3:AO16" si="40">IF(AO2="","",IF(MONTH(AO2+1)=MONTH(AO2),AO2+1,""))</f>
        <v>45994</v>
      </c>
      <c r="AP3" s="143" t="str">
        <f t="shared" si="16"/>
        <v/>
      </c>
      <c r="AQ3" s="144">
        <f t="shared" ref="AQ3:AQ16" si="41">IF(AQ2="","",IF(MONTH(AQ2+1)=MONTH(AQ2),AQ2+1,""))</f>
        <v>46010</v>
      </c>
      <c r="AR3" s="143" t="str">
        <f t="shared" si="17"/>
        <v/>
      </c>
      <c r="AS3" s="144">
        <f t="shared" ref="AS3:AS16" si="42">IF(AS2="","",IF(MONTH(AS2+1)=MONTH(AS2),AS2+1,""))</f>
        <v>46025</v>
      </c>
      <c r="AT3" s="143" t="str">
        <f t="shared" si="18"/>
        <v>休日</v>
      </c>
      <c r="AU3" s="144">
        <f t="shared" ref="AU3:AU16" si="43">IF(AU2="","",IF(MONTH(AU2+1)=MONTH(AU2),AU2+1,""))</f>
        <v>46041</v>
      </c>
      <c r="AV3" s="143" t="str">
        <f t="shared" si="19"/>
        <v/>
      </c>
      <c r="AW3" s="144">
        <f t="shared" ref="AW3:AW16" si="44">IF(AW2="","",IF(MONTH(AW2+1)=MONTH(AW2),AW2+1,""))</f>
        <v>46056</v>
      </c>
      <c r="AX3" s="143" t="str">
        <f t="shared" si="20"/>
        <v/>
      </c>
      <c r="AY3" s="144">
        <f t="shared" ref="AY3:AY16" si="45">IF(AY2="","",IF(MONTH(AY2+1)=MONTH(AY2),AY2+1,""))</f>
        <v>46072</v>
      </c>
      <c r="AZ3" s="143" t="str">
        <f t="shared" si="21"/>
        <v/>
      </c>
      <c r="BA3" s="144">
        <f t="shared" ref="BA3:BA16" si="46">IF(BA2="","",IF(MONTH(BA2+1)=MONTH(BA2),BA2+1,""))</f>
        <v>46084</v>
      </c>
      <c r="BB3" s="143" t="str">
        <f t="shared" si="22"/>
        <v/>
      </c>
      <c r="BC3" s="144">
        <f t="shared" ref="BC3:BC16" si="47">IF(BC2="","",IF(MONTH(BC2+1)=MONTH(BC2),BC2+1,""))</f>
        <v>46100</v>
      </c>
      <c r="BD3" s="143" t="str">
        <f t="shared" si="23"/>
        <v/>
      </c>
    </row>
    <row r="4" spans="1:57" x14ac:dyDescent="0.15">
      <c r="A4" s="143" t="s">
        <v>33</v>
      </c>
      <c r="B4" s="143" t="s">
        <v>22</v>
      </c>
      <c r="C4" s="146">
        <f>COUNTIF(R1:R16,"")+COUNTIF(T1:T14,"")</f>
        <v>21</v>
      </c>
      <c r="E4" s="144">
        <v>45781</v>
      </c>
      <c r="F4" s="143" t="s">
        <v>46</v>
      </c>
      <c r="G4" s="144">
        <v>45386</v>
      </c>
      <c r="H4" s="144" t="str">
        <f t="shared" si="0"/>
        <v/>
      </c>
      <c r="I4" s="144">
        <f t="shared" si="24"/>
        <v>45751</v>
      </c>
      <c r="J4" s="143" t="str">
        <f t="shared" si="0"/>
        <v/>
      </c>
      <c r="K4" s="144">
        <f t="shared" si="25"/>
        <v>45767</v>
      </c>
      <c r="L4" s="143" t="str">
        <f t="shared" si="1"/>
        <v>休日</v>
      </c>
      <c r="M4" s="144">
        <f t="shared" si="26"/>
        <v>45781</v>
      </c>
      <c r="N4" s="143" t="str">
        <f t="shared" si="2"/>
        <v>休日</v>
      </c>
      <c r="O4" s="144">
        <f t="shared" si="27"/>
        <v>45797</v>
      </c>
      <c r="P4" s="143" t="str">
        <f t="shared" si="3"/>
        <v/>
      </c>
      <c r="Q4" s="144">
        <f t="shared" si="28"/>
        <v>45812</v>
      </c>
      <c r="R4" s="143" t="str">
        <f t="shared" si="4"/>
        <v/>
      </c>
      <c r="S4" s="144">
        <f t="shared" si="29"/>
        <v>45828</v>
      </c>
      <c r="T4" s="143" t="str">
        <f t="shared" si="5"/>
        <v/>
      </c>
      <c r="U4" s="144">
        <f t="shared" si="30"/>
        <v>45842</v>
      </c>
      <c r="V4" s="143" t="str">
        <f t="shared" si="6"/>
        <v/>
      </c>
      <c r="W4" s="144">
        <f t="shared" si="31"/>
        <v>45858</v>
      </c>
      <c r="X4" s="143" t="str">
        <f t="shared" si="7"/>
        <v>休日</v>
      </c>
      <c r="Y4" s="144">
        <f t="shared" si="32"/>
        <v>45873</v>
      </c>
      <c r="Z4" s="143" t="str">
        <f t="shared" si="8"/>
        <v/>
      </c>
      <c r="AA4" s="144">
        <f t="shared" si="33"/>
        <v>45889</v>
      </c>
      <c r="AB4" s="143" t="str">
        <f t="shared" si="9"/>
        <v/>
      </c>
      <c r="AC4" s="144">
        <f t="shared" si="34"/>
        <v>45904</v>
      </c>
      <c r="AD4" s="143" t="str">
        <f t="shared" si="10"/>
        <v/>
      </c>
      <c r="AE4" s="144">
        <f t="shared" si="35"/>
        <v>45920</v>
      </c>
      <c r="AF4" s="143" t="str">
        <f t="shared" si="11"/>
        <v>休日</v>
      </c>
      <c r="AG4" s="144">
        <f t="shared" si="36"/>
        <v>45934</v>
      </c>
      <c r="AH4" s="143" t="str">
        <f t="shared" si="12"/>
        <v>休日</v>
      </c>
      <c r="AI4" s="144">
        <f t="shared" si="37"/>
        <v>45950</v>
      </c>
      <c r="AJ4" s="143" t="str">
        <f t="shared" si="13"/>
        <v/>
      </c>
      <c r="AK4" s="144">
        <f t="shared" si="38"/>
        <v>45965</v>
      </c>
      <c r="AL4" s="143" t="str">
        <f t="shared" si="14"/>
        <v/>
      </c>
      <c r="AM4" s="144">
        <f t="shared" si="39"/>
        <v>45981</v>
      </c>
      <c r="AN4" s="143" t="str">
        <f t="shared" si="15"/>
        <v/>
      </c>
      <c r="AO4" s="144">
        <f t="shared" si="40"/>
        <v>45995</v>
      </c>
      <c r="AP4" s="143" t="str">
        <f t="shared" si="16"/>
        <v/>
      </c>
      <c r="AQ4" s="144">
        <f t="shared" si="41"/>
        <v>46011</v>
      </c>
      <c r="AR4" s="143" t="str">
        <f t="shared" si="17"/>
        <v>休日</v>
      </c>
      <c r="AS4" s="144">
        <f t="shared" si="42"/>
        <v>46026</v>
      </c>
      <c r="AT4" s="143" t="str">
        <f t="shared" si="18"/>
        <v>休日</v>
      </c>
      <c r="AU4" s="144">
        <f t="shared" si="43"/>
        <v>46042</v>
      </c>
      <c r="AV4" s="143" t="str">
        <f t="shared" si="19"/>
        <v/>
      </c>
      <c r="AW4" s="144">
        <f t="shared" si="44"/>
        <v>46057</v>
      </c>
      <c r="AX4" s="143" t="str">
        <f t="shared" si="20"/>
        <v/>
      </c>
      <c r="AY4" s="144">
        <f t="shared" si="45"/>
        <v>46073</v>
      </c>
      <c r="AZ4" s="143" t="str">
        <f t="shared" si="21"/>
        <v/>
      </c>
      <c r="BA4" s="144">
        <f t="shared" si="46"/>
        <v>46085</v>
      </c>
      <c r="BB4" s="143" t="str">
        <f t="shared" si="22"/>
        <v/>
      </c>
      <c r="BC4" s="144">
        <f t="shared" si="47"/>
        <v>46101</v>
      </c>
      <c r="BD4" s="143" t="str">
        <f t="shared" si="23"/>
        <v>休日</v>
      </c>
    </row>
    <row r="5" spans="1:57" x14ac:dyDescent="0.15">
      <c r="A5" s="147">
        <v>1.875</v>
      </c>
      <c r="B5" s="143" t="s">
        <v>23</v>
      </c>
      <c r="C5" s="146">
        <f>COUNTIF(V1:V16,"")+COUNTIF(X1:X15,"")</f>
        <v>22</v>
      </c>
      <c r="E5" s="144">
        <v>45782</v>
      </c>
      <c r="F5" s="143" t="s">
        <v>47</v>
      </c>
      <c r="G5" s="144">
        <v>45387</v>
      </c>
      <c r="H5" s="144" t="str">
        <f t="shared" si="0"/>
        <v/>
      </c>
      <c r="I5" s="144">
        <f t="shared" si="24"/>
        <v>45752</v>
      </c>
      <c r="J5" s="143" t="str">
        <f t="shared" si="0"/>
        <v>休日</v>
      </c>
      <c r="K5" s="144">
        <f t="shared" si="25"/>
        <v>45768</v>
      </c>
      <c r="L5" s="143" t="str">
        <f t="shared" si="1"/>
        <v/>
      </c>
      <c r="M5" s="144">
        <f t="shared" si="26"/>
        <v>45782</v>
      </c>
      <c r="N5" s="143" t="str">
        <f t="shared" si="2"/>
        <v>休日</v>
      </c>
      <c r="O5" s="144">
        <f t="shared" si="27"/>
        <v>45798</v>
      </c>
      <c r="P5" s="143" t="str">
        <f t="shared" si="3"/>
        <v/>
      </c>
      <c r="Q5" s="144">
        <f t="shared" si="28"/>
        <v>45813</v>
      </c>
      <c r="R5" s="143" t="str">
        <f t="shared" si="4"/>
        <v/>
      </c>
      <c r="S5" s="144">
        <f t="shared" si="29"/>
        <v>45829</v>
      </c>
      <c r="T5" s="143" t="str">
        <f t="shared" si="5"/>
        <v>休日</v>
      </c>
      <c r="U5" s="144">
        <f t="shared" si="30"/>
        <v>45843</v>
      </c>
      <c r="V5" s="143" t="str">
        <f t="shared" si="6"/>
        <v>休日</v>
      </c>
      <c r="W5" s="144">
        <f t="shared" si="31"/>
        <v>45859</v>
      </c>
      <c r="X5" s="143" t="str">
        <f t="shared" si="7"/>
        <v>休日</v>
      </c>
      <c r="Y5" s="144">
        <f t="shared" si="32"/>
        <v>45874</v>
      </c>
      <c r="Z5" s="143" t="str">
        <f t="shared" si="8"/>
        <v/>
      </c>
      <c r="AA5" s="144">
        <f t="shared" si="33"/>
        <v>45890</v>
      </c>
      <c r="AB5" s="143" t="str">
        <f t="shared" si="9"/>
        <v/>
      </c>
      <c r="AC5" s="144">
        <f t="shared" si="34"/>
        <v>45905</v>
      </c>
      <c r="AD5" s="143" t="str">
        <f t="shared" si="10"/>
        <v/>
      </c>
      <c r="AE5" s="144">
        <f t="shared" si="35"/>
        <v>45921</v>
      </c>
      <c r="AF5" s="143" t="str">
        <f t="shared" si="11"/>
        <v>休日</v>
      </c>
      <c r="AG5" s="144">
        <f t="shared" si="36"/>
        <v>45935</v>
      </c>
      <c r="AH5" s="143" t="str">
        <f t="shared" si="12"/>
        <v>休日</v>
      </c>
      <c r="AI5" s="144">
        <f t="shared" si="37"/>
        <v>45951</v>
      </c>
      <c r="AJ5" s="143" t="str">
        <f t="shared" si="13"/>
        <v/>
      </c>
      <c r="AK5" s="144">
        <f t="shared" si="38"/>
        <v>45966</v>
      </c>
      <c r="AL5" s="143" t="str">
        <f t="shared" si="14"/>
        <v/>
      </c>
      <c r="AM5" s="144">
        <f t="shared" si="39"/>
        <v>45982</v>
      </c>
      <c r="AN5" s="143" t="str">
        <f t="shared" si="15"/>
        <v/>
      </c>
      <c r="AO5" s="144">
        <f t="shared" si="40"/>
        <v>45996</v>
      </c>
      <c r="AP5" s="143" t="str">
        <f t="shared" si="16"/>
        <v/>
      </c>
      <c r="AQ5" s="144">
        <f t="shared" si="41"/>
        <v>46012</v>
      </c>
      <c r="AR5" s="143" t="str">
        <f t="shared" si="17"/>
        <v>休日</v>
      </c>
      <c r="AS5" s="144">
        <f t="shared" si="42"/>
        <v>46027</v>
      </c>
      <c r="AT5" s="143" t="str">
        <f t="shared" si="18"/>
        <v/>
      </c>
      <c r="AU5" s="144">
        <f t="shared" si="43"/>
        <v>46043</v>
      </c>
      <c r="AV5" s="143" t="str">
        <f t="shared" si="19"/>
        <v/>
      </c>
      <c r="AW5" s="144">
        <f t="shared" si="44"/>
        <v>46058</v>
      </c>
      <c r="AX5" s="143" t="str">
        <f t="shared" si="20"/>
        <v/>
      </c>
      <c r="AY5" s="144">
        <f t="shared" si="45"/>
        <v>46074</v>
      </c>
      <c r="AZ5" s="143" t="str">
        <f t="shared" si="21"/>
        <v>休日</v>
      </c>
      <c r="BA5" s="144">
        <f t="shared" si="46"/>
        <v>46086</v>
      </c>
      <c r="BB5" s="143" t="str">
        <f t="shared" si="22"/>
        <v/>
      </c>
      <c r="BC5" s="144">
        <f t="shared" si="47"/>
        <v>46102</v>
      </c>
      <c r="BD5" s="143" t="str">
        <f t="shared" si="23"/>
        <v>休日</v>
      </c>
    </row>
    <row r="6" spans="1:57" x14ac:dyDescent="0.15">
      <c r="B6" s="143" t="s">
        <v>24</v>
      </c>
      <c r="C6" s="146">
        <f>+COUNTIF(Z1:Z16,"")+COUNTIF(AB1:AB15,"")</f>
        <v>20</v>
      </c>
      <c r="E6" s="144">
        <v>45783</v>
      </c>
      <c r="F6" s="143" t="s">
        <v>95</v>
      </c>
      <c r="G6" s="144">
        <v>45388</v>
      </c>
      <c r="H6" s="144" t="str">
        <f>IF(G6="","",IF(OR(WEEKDAY(G6)=1,WEEKDAY(G6)=7,COUNTIF($E:$E,G6)=1),"休日",""))</f>
        <v>休日</v>
      </c>
      <c r="I6" s="144">
        <f t="shared" si="24"/>
        <v>45753</v>
      </c>
      <c r="J6" s="143" t="str">
        <f t="shared" si="0"/>
        <v>休日</v>
      </c>
      <c r="K6" s="144">
        <f t="shared" si="25"/>
        <v>45769</v>
      </c>
      <c r="L6" s="143" t="str">
        <f t="shared" si="1"/>
        <v/>
      </c>
      <c r="M6" s="144">
        <f t="shared" si="26"/>
        <v>45783</v>
      </c>
      <c r="N6" s="143" t="str">
        <f t="shared" si="2"/>
        <v>休日</v>
      </c>
      <c r="O6" s="144">
        <f t="shared" si="27"/>
        <v>45799</v>
      </c>
      <c r="P6" s="143" t="str">
        <f t="shared" si="3"/>
        <v/>
      </c>
      <c r="Q6" s="144">
        <f t="shared" si="28"/>
        <v>45814</v>
      </c>
      <c r="R6" s="143" t="str">
        <f t="shared" si="4"/>
        <v/>
      </c>
      <c r="S6" s="144">
        <f t="shared" si="29"/>
        <v>45830</v>
      </c>
      <c r="T6" s="143" t="str">
        <f t="shared" si="5"/>
        <v>休日</v>
      </c>
      <c r="U6" s="144">
        <f t="shared" si="30"/>
        <v>45844</v>
      </c>
      <c r="V6" s="143" t="str">
        <f t="shared" si="6"/>
        <v>休日</v>
      </c>
      <c r="W6" s="144">
        <f t="shared" si="31"/>
        <v>45860</v>
      </c>
      <c r="X6" s="143" t="str">
        <f t="shared" si="7"/>
        <v/>
      </c>
      <c r="Y6" s="144">
        <f t="shared" si="32"/>
        <v>45875</v>
      </c>
      <c r="Z6" s="143" t="str">
        <f t="shared" si="8"/>
        <v/>
      </c>
      <c r="AA6" s="144">
        <f t="shared" si="33"/>
        <v>45891</v>
      </c>
      <c r="AB6" s="143" t="str">
        <f t="shared" si="9"/>
        <v/>
      </c>
      <c r="AC6" s="144">
        <f t="shared" si="34"/>
        <v>45906</v>
      </c>
      <c r="AD6" s="143" t="str">
        <f t="shared" si="10"/>
        <v>休日</v>
      </c>
      <c r="AE6" s="144">
        <f t="shared" si="35"/>
        <v>45922</v>
      </c>
      <c r="AF6" s="143" t="str">
        <f t="shared" si="11"/>
        <v/>
      </c>
      <c r="AG6" s="144">
        <f t="shared" si="36"/>
        <v>45936</v>
      </c>
      <c r="AH6" s="143" t="str">
        <f t="shared" si="12"/>
        <v/>
      </c>
      <c r="AI6" s="144">
        <f t="shared" si="37"/>
        <v>45952</v>
      </c>
      <c r="AJ6" s="143" t="str">
        <f t="shared" si="13"/>
        <v/>
      </c>
      <c r="AK6" s="144">
        <f t="shared" si="38"/>
        <v>45967</v>
      </c>
      <c r="AL6" s="143" t="str">
        <f t="shared" si="14"/>
        <v/>
      </c>
      <c r="AM6" s="144">
        <f t="shared" si="39"/>
        <v>45983</v>
      </c>
      <c r="AN6" s="143" t="str">
        <f t="shared" si="15"/>
        <v>休日</v>
      </c>
      <c r="AO6" s="144">
        <f t="shared" si="40"/>
        <v>45997</v>
      </c>
      <c r="AP6" s="143" t="str">
        <f t="shared" si="16"/>
        <v>休日</v>
      </c>
      <c r="AQ6" s="144">
        <f t="shared" si="41"/>
        <v>46013</v>
      </c>
      <c r="AR6" s="143" t="str">
        <f t="shared" si="17"/>
        <v/>
      </c>
      <c r="AS6" s="144">
        <f t="shared" si="42"/>
        <v>46028</v>
      </c>
      <c r="AT6" s="143" t="str">
        <f t="shared" si="18"/>
        <v/>
      </c>
      <c r="AU6" s="144">
        <f t="shared" si="43"/>
        <v>46044</v>
      </c>
      <c r="AV6" s="143" t="str">
        <f t="shared" si="19"/>
        <v/>
      </c>
      <c r="AW6" s="144">
        <f t="shared" si="44"/>
        <v>46059</v>
      </c>
      <c r="AX6" s="143" t="str">
        <f t="shared" si="20"/>
        <v/>
      </c>
      <c r="AY6" s="144">
        <f t="shared" si="45"/>
        <v>46075</v>
      </c>
      <c r="AZ6" s="143" t="str">
        <f t="shared" si="21"/>
        <v>休日</v>
      </c>
      <c r="BA6" s="144">
        <f t="shared" si="46"/>
        <v>46087</v>
      </c>
      <c r="BB6" s="143" t="str">
        <f t="shared" si="22"/>
        <v/>
      </c>
      <c r="BC6" s="144">
        <f t="shared" si="47"/>
        <v>46103</v>
      </c>
      <c r="BD6" s="143" t="str">
        <f t="shared" si="23"/>
        <v>休日</v>
      </c>
    </row>
    <row r="7" spans="1:57" x14ac:dyDescent="0.15">
      <c r="B7" s="143" t="s">
        <v>25</v>
      </c>
      <c r="C7" s="142">
        <f>+COUNTIF(AD1:AD16,"")+COUNTIF(AF1:AF14,"")</f>
        <v>20</v>
      </c>
      <c r="E7" s="144">
        <v>45859</v>
      </c>
      <c r="F7" s="143" t="s">
        <v>48</v>
      </c>
      <c r="G7" s="144">
        <v>45389</v>
      </c>
      <c r="H7" s="144" t="str">
        <f t="shared" si="0"/>
        <v>休日</v>
      </c>
      <c r="I7" s="144">
        <f t="shared" si="24"/>
        <v>45754</v>
      </c>
      <c r="J7" s="143" t="str">
        <f t="shared" si="0"/>
        <v/>
      </c>
      <c r="K7" s="144">
        <f t="shared" si="25"/>
        <v>45770</v>
      </c>
      <c r="L7" s="143" t="str">
        <f t="shared" si="1"/>
        <v/>
      </c>
      <c r="M7" s="144">
        <f t="shared" si="26"/>
        <v>45784</v>
      </c>
      <c r="N7" s="143" t="str">
        <f t="shared" si="2"/>
        <v/>
      </c>
      <c r="O7" s="144">
        <f t="shared" si="27"/>
        <v>45800</v>
      </c>
      <c r="P7" s="143" t="str">
        <f t="shared" si="3"/>
        <v/>
      </c>
      <c r="Q7" s="144">
        <f t="shared" si="28"/>
        <v>45815</v>
      </c>
      <c r="R7" s="143" t="str">
        <f t="shared" si="4"/>
        <v>休日</v>
      </c>
      <c r="S7" s="144">
        <f t="shared" si="29"/>
        <v>45831</v>
      </c>
      <c r="T7" s="143" t="str">
        <f t="shared" si="5"/>
        <v/>
      </c>
      <c r="U7" s="144">
        <f t="shared" si="30"/>
        <v>45845</v>
      </c>
      <c r="V7" s="143" t="str">
        <f t="shared" si="6"/>
        <v/>
      </c>
      <c r="W7" s="144">
        <f t="shared" si="31"/>
        <v>45861</v>
      </c>
      <c r="X7" s="143" t="str">
        <f t="shared" si="7"/>
        <v/>
      </c>
      <c r="Y7" s="144">
        <f t="shared" si="32"/>
        <v>45876</v>
      </c>
      <c r="Z7" s="143" t="str">
        <f t="shared" si="8"/>
        <v/>
      </c>
      <c r="AA7" s="144">
        <f t="shared" si="33"/>
        <v>45892</v>
      </c>
      <c r="AB7" s="143" t="str">
        <f t="shared" si="9"/>
        <v>休日</v>
      </c>
      <c r="AC7" s="144">
        <f t="shared" si="34"/>
        <v>45907</v>
      </c>
      <c r="AD7" s="143" t="str">
        <f t="shared" si="10"/>
        <v>休日</v>
      </c>
      <c r="AE7" s="144">
        <f t="shared" si="35"/>
        <v>45923</v>
      </c>
      <c r="AF7" s="143" t="str">
        <f t="shared" si="11"/>
        <v>休日</v>
      </c>
      <c r="AG7" s="144">
        <f t="shared" si="36"/>
        <v>45937</v>
      </c>
      <c r="AH7" s="143" t="str">
        <f t="shared" si="12"/>
        <v/>
      </c>
      <c r="AI7" s="144">
        <f t="shared" si="37"/>
        <v>45953</v>
      </c>
      <c r="AJ7" s="143" t="str">
        <f t="shared" si="13"/>
        <v/>
      </c>
      <c r="AK7" s="144">
        <f t="shared" si="38"/>
        <v>45968</v>
      </c>
      <c r="AL7" s="143" t="str">
        <f t="shared" si="14"/>
        <v/>
      </c>
      <c r="AM7" s="144">
        <f t="shared" si="39"/>
        <v>45984</v>
      </c>
      <c r="AN7" s="143" t="str">
        <f t="shared" si="15"/>
        <v>休日</v>
      </c>
      <c r="AO7" s="144">
        <f t="shared" si="40"/>
        <v>45998</v>
      </c>
      <c r="AP7" s="143" t="str">
        <f t="shared" si="16"/>
        <v>休日</v>
      </c>
      <c r="AQ7" s="144">
        <f t="shared" si="41"/>
        <v>46014</v>
      </c>
      <c r="AR7" s="143" t="str">
        <f t="shared" si="17"/>
        <v/>
      </c>
      <c r="AS7" s="144">
        <f t="shared" si="42"/>
        <v>46029</v>
      </c>
      <c r="AT7" s="143" t="str">
        <f t="shared" si="18"/>
        <v/>
      </c>
      <c r="AU7" s="144">
        <f t="shared" si="43"/>
        <v>46045</v>
      </c>
      <c r="AV7" s="143" t="str">
        <f t="shared" si="19"/>
        <v/>
      </c>
      <c r="AW7" s="144">
        <f t="shared" si="44"/>
        <v>46060</v>
      </c>
      <c r="AX7" s="143" t="str">
        <f t="shared" si="20"/>
        <v>休日</v>
      </c>
      <c r="AY7" s="144">
        <f t="shared" si="45"/>
        <v>46076</v>
      </c>
      <c r="AZ7" s="143" t="str">
        <f t="shared" si="21"/>
        <v>休日</v>
      </c>
      <c r="BA7" s="144">
        <f t="shared" si="46"/>
        <v>46088</v>
      </c>
      <c r="BB7" s="143" t="str">
        <f t="shared" si="22"/>
        <v>休日</v>
      </c>
      <c r="BC7" s="144">
        <f t="shared" si="47"/>
        <v>46104</v>
      </c>
      <c r="BD7" s="143" t="str">
        <f t="shared" si="23"/>
        <v/>
      </c>
    </row>
    <row r="8" spans="1:57" x14ac:dyDescent="0.15">
      <c r="B8" s="143" t="s">
        <v>26</v>
      </c>
      <c r="C8" s="142">
        <f>+COUNTIF(AH1:AH16,"")+COUNTIF(AJ1:AJ15,"")</f>
        <v>22</v>
      </c>
      <c r="E8" s="144">
        <v>45880</v>
      </c>
      <c r="F8" s="143" t="s">
        <v>49</v>
      </c>
      <c r="G8" s="144">
        <v>45390</v>
      </c>
      <c r="H8" s="144" t="str">
        <f t="shared" si="0"/>
        <v/>
      </c>
      <c r="I8" s="144">
        <f t="shared" si="24"/>
        <v>45755</v>
      </c>
      <c r="J8" s="143" t="str">
        <f t="shared" si="0"/>
        <v/>
      </c>
      <c r="K8" s="144">
        <f t="shared" si="25"/>
        <v>45771</v>
      </c>
      <c r="L8" s="143" t="str">
        <f t="shared" si="1"/>
        <v/>
      </c>
      <c r="M8" s="144">
        <f t="shared" si="26"/>
        <v>45785</v>
      </c>
      <c r="N8" s="143" t="str">
        <f t="shared" si="2"/>
        <v/>
      </c>
      <c r="O8" s="144">
        <f t="shared" si="27"/>
        <v>45801</v>
      </c>
      <c r="P8" s="143" t="str">
        <f t="shared" si="3"/>
        <v>休日</v>
      </c>
      <c r="Q8" s="144">
        <f t="shared" si="28"/>
        <v>45816</v>
      </c>
      <c r="R8" s="143" t="str">
        <f t="shared" si="4"/>
        <v>休日</v>
      </c>
      <c r="S8" s="144">
        <f t="shared" si="29"/>
        <v>45832</v>
      </c>
      <c r="T8" s="143" t="str">
        <f t="shared" si="5"/>
        <v/>
      </c>
      <c r="U8" s="144">
        <f t="shared" si="30"/>
        <v>45846</v>
      </c>
      <c r="V8" s="143" t="str">
        <f t="shared" si="6"/>
        <v/>
      </c>
      <c r="W8" s="144">
        <f t="shared" si="31"/>
        <v>45862</v>
      </c>
      <c r="X8" s="143" t="str">
        <f t="shared" si="7"/>
        <v/>
      </c>
      <c r="Y8" s="144">
        <f t="shared" si="32"/>
        <v>45877</v>
      </c>
      <c r="Z8" s="143" t="str">
        <f t="shared" si="8"/>
        <v/>
      </c>
      <c r="AA8" s="144">
        <f t="shared" si="33"/>
        <v>45893</v>
      </c>
      <c r="AB8" s="143" t="str">
        <f t="shared" si="9"/>
        <v>休日</v>
      </c>
      <c r="AC8" s="144">
        <f t="shared" si="34"/>
        <v>45908</v>
      </c>
      <c r="AD8" s="143" t="str">
        <f t="shared" si="10"/>
        <v/>
      </c>
      <c r="AE8" s="144">
        <f t="shared" si="35"/>
        <v>45924</v>
      </c>
      <c r="AF8" s="143" t="str">
        <f t="shared" si="11"/>
        <v/>
      </c>
      <c r="AG8" s="144">
        <f t="shared" si="36"/>
        <v>45938</v>
      </c>
      <c r="AH8" s="143" t="str">
        <f t="shared" si="12"/>
        <v/>
      </c>
      <c r="AI8" s="144">
        <f t="shared" si="37"/>
        <v>45954</v>
      </c>
      <c r="AJ8" s="143" t="str">
        <f t="shared" si="13"/>
        <v/>
      </c>
      <c r="AK8" s="144">
        <f t="shared" si="38"/>
        <v>45969</v>
      </c>
      <c r="AL8" s="143" t="str">
        <f t="shared" si="14"/>
        <v>休日</v>
      </c>
      <c r="AM8" s="144">
        <f t="shared" si="39"/>
        <v>45985</v>
      </c>
      <c r="AN8" s="143" t="str">
        <f t="shared" si="15"/>
        <v>休日</v>
      </c>
      <c r="AO8" s="144">
        <f t="shared" si="40"/>
        <v>45999</v>
      </c>
      <c r="AP8" s="143" t="str">
        <f t="shared" si="16"/>
        <v/>
      </c>
      <c r="AQ8" s="144">
        <f t="shared" si="41"/>
        <v>46015</v>
      </c>
      <c r="AR8" s="143" t="str">
        <f t="shared" si="17"/>
        <v/>
      </c>
      <c r="AS8" s="144">
        <f t="shared" si="42"/>
        <v>46030</v>
      </c>
      <c r="AT8" s="143" t="str">
        <f t="shared" si="18"/>
        <v/>
      </c>
      <c r="AU8" s="144">
        <f t="shared" si="43"/>
        <v>46046</v>
      </c>
      <c r="AV8" s="143" t="str">
        <f t="shared" si="19"/>
        <v>休日</v>
      </c>
      <c r="AW8" s="144">
        <f t="shared" si="44"/>
        <v>46061</v>
      </c>
      <c r="AX8" s="143" t="str">
        <f t="shared" si="20"/>
        <v>休日</v>
      </c>
      <c r="AY8" s="144">
        <f t="shared" si="45"/>
        <v>46077</v>
      </c>
      <c r="AZ8" s="143" t="str">
        <f t="shared" si="21"/>
        <v/>
      </c>
      <c r="BA8" s="144">
        <f t="shared" si="46"/>
        <v>46089</v>
      </c>
      <c r="BB8" s="143" t="str">
        <f t="shared" si="22"/>
        <v>休日</v>
      </c>
      <c r="BC8" s="144">
        <f t="shared" si="47"/>
        <v>46105</v>
      </c>
      <c r="BD8" s="143" t="str">
        <f t="shared" si="23"/>
        <v/>
      </c>
    </row>
    <row r="9" spans="1:57" x14ac:dyDescent="0.15">
      <c r="B9" s="143" t="s">
        <v>27</v>
      </c>
      <c r="C9" s="142">
        <f>+COUNTIF(AL1:AL16,"")+COUNTIF(AN1:AN14,"")</f>
        <v>18</v>
      </c>
      <c r="E9" s="144">
        <v>45915</v>
      </c>
      <c r="F9" s="143" t="s">
        <v>50</v>
      </c>
      <c r="G9" s="144">
        <v>45391</v>
      </c>
      <c r="H9" s="144" t="str">
        <f t="shared" si="0"/>
        <v/>
      </c>
      <c r="I9" s="144">
        <f t="shared" si="24"/>
        <v>45756</v>
      </c>
      <c r="J9" s="143" t="str">
        <f t="shared" si="0"/>
        <v/>
      </c>
      <c r="K9" s="144">
        <f t="shared" si="25"/>
        <v>45772</v>
      </c>
      <c r="L9" s="143" t="str">
        <f t="shared" si="1"/>
        <v/>
      </c>
      <c r="M9" s="144">
        <f t="shared" si="26"/>
        <v>45786</v>
      </c>
      <c r="N9" s="143" t="str">
        <f t="shared" si="2"/>
        <v/>
      </c>
      <c r="O9" s="144">
        <f t="shared" si="27"/>
        <v>45802</v>
      </c>
      <c r="P9" s="143" t="str">
        <f t="shared" si="3"/>
        <v>休日</v>
      </c>
      <c r="Q9" s="144">
        <f t="shared" si="28"/>
        <v>45817</v>
      </c>
      <c r="R9" s="143" t="str">
        <f t="shared" si="4"/>
        <v/>
      </c>
      <c r="S9" s="144">
        <f t="shared" si="29"/>
        <v>45833</v>
      </c>
      <c r="T9" s="143" t="str">
        <f t="shared" si="5"/>
        <v/>
      </c>
      <c r="U9" s="144">
        <f t="shared" si="30"/>
        <v>45847</v>
      </c>
      <c r="V9" s="143" t="str">
        <f t="shared" si="6"/>
        <v/>
      </c>
      <c r="W9" s="144">
        <f t="shared" si="31"/>
        <v>45863</v>
      </c>
      <c r="X9" s="143" t="str">
        <f t="shared" si="7"/>
        <v/>
      </c>
      <c r="Y9" s="144">
        <f t="shared" si="32"/>
        <v>45878</v>
      </c>
      <c r="Z9" s="143" t="str">
        <f t="shared" si="8"/>
        <v>休日</v>
      </c>
      <c r="AA9" s="144">
        <f t="shared" si="33"/>
        <v>45894</v>
      </c>
      <c r="AB9" s="143" t="str">
        <f t="shared" si="9"/>
        <v/>
      </c>
      <c r="AC9" s="144">
        <f t="shared" si="34"/>
        <v>45909</v>
      </c>
      <c r="AD9" s="143" t="str">
        <f t="shared" si="10"/>
        <v/>
      </c>
      <c r="AE9" s="144">
        <f t="shared" si="35"/>
        <v>45925</v>
      </c>
      <c r="AF9" s="143" t="str">
        <f t="shared" si="11"/>
        <v/>
      </c>
      <c r="AG9" s="144">
        <f t="shared" si="36"/>
        <v>45939</v>
      </c>
      <c r="AH9" s="143" t="str">
        <f t="shared" si="12"/>
        <v/>
      </c>
      <c r="AI9" s="144">
        <f t="shared" si="37"/>
        <v>45955</v>
      </c>
      <c r="AJ9" s="143" t="str">
        <f t="shared" si="13"/>
        <v>休日</v>
      </c>
      <c r="AK9" s="144">
        <f t="shared" si="38"/>
        <v>45970</v>
      </c>
      <c r="AL9" s="143" t="str">
        <f t="shared" si="14"/>
        <v>休日</v>
      </c>
      <c r="AM9" s="144">
        <f t="shared" si="39"/>
        <v>45986</v>
      </c>
      <c r="AN9" s="143" t="str">
        <f t="shared" si="15"/>
        <v/>
      </c>
      <c r="AO9" s="144">
        <f t="shared" si="40"/>
        <v>46000</v>
      </c>
      <c r="AP9" s="143" t="str">
        <f t="shared" si="16"/>
        <v/>
      </c>
      <c r="AQ9" s="144">
        <f t="shared" si="41"/>
        <v>46016</v>
      </c>
      <c r="AR9" s="143" t="str">
        <f t="shared" si="17"/>
        <v/>
      </c>
      <c r="AS9" s="144">
        <f t="shared" si="42"/>
        <v>46031</v>
      </c>
      <c r="AT9" s="143" t="str">
        <f t="shared" si="18"/>
        <v/>
      </c>
      <c r="AU9" s="144">
        <f t="shared" si="43"/>
        <v>46047</v>
      </c>
      <c r="AV9" s="143" t="str">
        <f t="shared" si="19"/>
        <v>休日</v>
      </c>
      <c r="AW9" s="144">
        <f t="shared" si="44"/>
        <v>46062</v>
      </c>
      <c r="AX9" s="143" t="str">
        <f t="shared" si="20"/>
        <v/>
      </c>
      <c r="AY9" s="144">
        <f t="shared" si="45"/>
        <v>46078</v>
      </c>
      <c r="AZ9" s="143" t="str">
        <f t="shared" si="21"/>
        <v/>
      </c>
      <c r="BA9" s="144">
        <f t="shared" si="46"/>
        <v>46090</v>
      </c>
      <c r="BB9" s="143" t="str">
        <f t="shared" si="22"/>
        <v/>
      </c>
      <c r="BC9" s="144">
        <f t="shared" si="47"/>
        <v>46106</v>
      </c>
      <c r="BD9" s="143" t="str">
        <f t="shared" si="23"/>
        <v/>
      </c>
    </row>
    <row r="10" spans="1:57" x14ac:dyDescent="0.15">
      <c r="B10" s="143" t="s">
        <v>28</v>
      </c>
      <c r="C10" s="142">
        <f>+COUNTIF(AP1:AP16,"")+COUNTIF(AR1:AR15,"")</f>
        <v>20</v>
      </c>
      <c r="E10" s="144">
        <v>45923</v>
      </c>
      <c r="F10" s="143" t="s">
        <v>51</v>
      </c>
      <c r="G10" s="144">
        <v>45392</v>
      </c>
      <c r="H10" s="144" t="str">
        <f t="shared" si="0"/>
        <v/>
      </c>
      <c r="I10" s="144">
        <f t="shared" si="24"/>
        <v>45757</v>
      </c>
      <c r="J10" s="143" t="str">
        <f t="shared" si="0"/>
        <v/>
      </c>
      <c r="K10" s="144">
        <f t="shared" si="25"/>
        <v>45773</v>
      </c>
      <c r="L10" s="143" t="str">
        <f t="shared" si="1"/>
        <v>休日</v>
      </c>
      <c r="M10" s="144">
        <f t="shared" si="26"/>
        <v>45787</v>
      </c>
      <c r="N10" s="143" t="str">
        <f t="shared" si="2"/>
        <v>休日</v>
      </c>
      <c r="O10" s="144">
        <f t="shared" si="27"/>
        <v>45803</v>
      </c>
      <c r="P10" s="143" t="str">
        <f t="shared" si="3"/>
        <v/>
      </c>
      <c r="Q10" s="144">
        <f t="shared" si="28"/>
        <v>45818</v>
      </c>
      <c r="R10" s="143" t="str">
        <f t="shared" si="4"/>
        <v/>
      </c>
      <c r="S10" s="144">
        <f t="shared" si="29"/>
        <v>45834</v>
      </c>
      <c r="T10" s="143" t="str">
        <f t="shared" si="5"/>
        <v/>
      </c>
      <c r="U10" s="144">
        <f t="shared" si="30"/>
        <v>45848</v>
      </c>
      <c r="V10" s="143" t="str">
        <f t="shared" si="6"/>
        <v/>
      </c>
      <c r="W10" s="144">
        <f t="shared" si="31"/>
        <v>45864</v>
      </c>
      <c r="X10" s="143" t="str">
        <f t="shared" si="7"/>
        <v>休日</v>
      </c>
      <c r="Y10" s="144">
        <f t="shared" si="32"/>
        <v>45879</v>
      </c>
      <c r="Z10" s="143" t="str">
        <f t="shared" si="8"/>
        <v>休日</v>
      </c>
      <c r="AA10" s="144">
        <f t="shared" si="33"/>
        <v>45895</v>
      </c>
      <c r="AB10" s="143" t="str">
        <f t="shared" si="9"/>
        <v/>
      </c>
      <c r="AC10" s="144">
        <f t="shared" si="34"/>
        <v>45910</v>
      </c>
      <c r="AD10" s="143" t="str">
        <f t="shared" si="10"/>
        <v/>
      </c>
      <c r="AE10" s="144">
        <f t="shared" si="35"/>
        <v>45926</v>
      </c>
      <c r="AF10" s="143" t="str">
        <f t="shared" si="11"/>
        <v/>
      </c>
      <c r="AG10" s="144">
        <f t="shared" si="36"/>
        <v>45940</v>
      </c>
      <c r="AH10" s="143" t="str">
        <f t="shared" si="12"/>
        <v/>
      </c>
      <c r="AI10" s="144">
        <f t="shared" si="37"/>
        <v>45956</v>
      </c>
      <c r="AJ10" s="143" t="str">
        <f t="shared" si="13"/>
        <v>休日</v>
      </c>
      <c r="AK10" s="144">
        <f t="shared" si="38"/>
        <v>45971</v>
      </c>
      <c r="AL10" s="143" t="str">
        <f t="shared" si="14"/>
        <v/>
      </c>
      <c r="AM10" s="144">
        <f t="shared" si="39"/>
        <v>45987</v>
      </c>
      <c r="AN10" s="143" t="str">
        <f t="shared" si="15"/>
        <v/>
      </c>
      <c r="AO10" s="144">
        <f t="shared" si="40"/>
        <v>46001</v>
      </c>
      <c r="AP10" s="143" t="str">
        <f t="shared" si="16"/>
        <v/>
      </c>
      <c r="AQ10" s="144">
        <f t="shared" si="41"/>
        <v>46017</v>
      </c>
      <c r="AR10" s="143" t="str">
        <f t="shared" si="17"/>
        <v/>
      </c>
      <c r="AS10" s="144">
        <f t="shared" si="42"/>
        <v>46032</v>
      </c>
      <c r="AT10" s="143" t="str">
        <f t="shared" si="18"/>
        <v>休日</v>
      </c>
      <c r="AU10" s="144">
        <f t="shared" si="43"/>
        <v>46048</v>
      </c>
      <c r="AV10" s="143" t="str">
        <f t="shared" si="19"/>
        <v/>
      </c>
      <c r="AW10" s="144">
        <f t="shared" si="44"/>
        <v>46063</v>
      </c>
      <c r="AX10" s="143" t="str">
        <f t="shared" si="20"/>
        <v/>
      </c>
      <c r="AY10" s="144">
        <f t="shared" si="45"/>
        <v>46079</v>
      </c>
      <c r="AZ10" s="143" t="str">
        <f t="shared" si="21"/>
        <v/>
      </c>
      <c r="BA10" s="144">
        <f t="shared" si="46"/>
        <v>46091</v>
      </c>
      <c r="BB10" s="143" t="str">
        <f t="shared" si="22"/>
        <v/>
      </c>
      <c r="BC10" s="144">
        <f t="shared" si="47"/>
        <v>46107</v>
      </c>
      <c r="BD10" s="143" t="str">
        <f t="shared" si="23"/>
        <v/>
      </c>
    </row>
    <row r="11" spans="1:57" x14ac:dyDescent="0.15">
      <c r="B11" s="143" t="s">
        <v>29</v>
      </c>
      <c r="C11" s="142">
        <f>+COUNTIF(AT1:AT16,"")+COUNTIF(AV1:AV15,"")</f>
        <v>19</v>
      </c>
      <c r="E11" s="144">
        <v>45943</v>
      </c>
      <c r="F11" s="143" t="s">
        <v>75</v>
      </c>
      <c r="G11" s="144">
        <v>45393</v>
      </c>
      <c r="H11" s="144" t="str">
        <f t="shared" si="0"/>
        <v/>
      </c>
      <c r="I11" s="144">
        <f t="shared" si="24"/>
        <v>45758</v>
      </c>
      <c r="J11" s="143" t="str">
        <f t="shared" si="0"/>
        <v/>
      </c>
      <c r="K11" s="144">
        <f t="shared" si="25"/>
        <v>45774</v>
      </c>
      <c r="L11" s="143" t="str">
        <f t="shared" si="1"/>
        <v>休日</v>
      </c>
      <c r="M11" s="144">
        <f t="shared" si="26"/>
        <v>45788</v>
      </c>
      <c r="N11" s="143" t="str">
        <f t="shared" si="2"/>
        <v>休日</v>
      </c>
      <c r="O11" s="144">
        <f t="shared" si="27"/>
        <v>45804</v>
      </c>
      <c r="P11" s="143" t="str">
        <f t="shared" si="3"/>
        <v/>
      </c>
      <c r="Q11" s="144">
        <f t="shared" si="28"/>
        <v>45819</v>
      </c>
      <c r="R11" s="143" t="str">
        <f t="shared" si="4"/>
        <v/>
      </c>
      <c r="S11" s="144">
        <f t="shared" si="29"/>
        <v>45835</v>
      </c>
      <c r="T11" s="143" t="str">
        <f t="shared" si="5"/>
        <v/>
      </c>
      <c r="U11" s="144">
        <f t="shared" si="30"/>
        <v>45849</v>
      </c>
      <c r="V11" s="143" t="str">
        <f t="shared" si="6"/>
        <v/>
      </c>
      <c r="W11" s="144">
        <f t="shared" si="31"/>
        <v>45865</v>
      </c>
      <c r="X11" s="143" t="str">
        <f t="shared" si="7"/>
        <v>休日</v>
      </c>
      <c r="Y11" s="144">
        <f t="shared" si="32"/>
        <v>45880</v>
      </c>
      <c r="Z11" s="143" t="str">
        <f t="shared" si="8"/>
        <v>休日</v>
      </c>
      <c r="AA11" s="144">
        <f t="shared" si="33"/>
        <v>45896</v>
      </c>
      <c r="AB11" s="143" t="str">
        <f t="shared" si="9"/>
        <v/>
      </c>
      <c r="AC11" s="144">
        <f t="shared" si="34"/>
        <v>45911</v>
      </c>
      <c r="AD11" s="143" t="str">
        <f t="shared" si="10"/>
        <v/>
      </c>
      <c r="AE11" s="144">
        <f t="shared" si="35"/>
        <v>45927</v>
      </c>
      <c r="AF11" s="143" t="str">
        <f t="shared" si="11"/>
        <v>休日</v>
      </c>
      <c r="AG11" s="144">
        <f t="shared" si="36"/>
        <v>45941</v>
      </c>
      <c r="AH11" s="143" t="str">
        <f t="shared" si="12"/>
        <v>休日</v>
      </c>
      <c r="AI11" s="144">
        <f t="shared" si="37"/>
        <v>45957</v>
      </c>
      <c r="AJ11" s="143" t="str">
        <f t="shared" si="13"/>
        <v/>
      </c>
      <c r="AK11" s="144">
        <f t="shared" si="38"/>
        <v>45972</v>
      </c>
      <c r="AL11" s="143" t="str">
        <f t="shared" si="14"/>
        <v/>
      </c>
      <c r="AM11" s="144">
        <f t="shared" si="39"/>
        <v>45988</v>
      </c>
      <c r="AN11" s="143" t="str">
        <f t="shared" si="15"/>
        <v/>
      </c>
      <c r="AO11" s="144">
        <f t="shared" si="40"/>
        <v>46002</v>
      </c>
      <c r="AP11" s="143" t="str">
        <f t="shared" si="16"/>
        <v/>
      </c>
      <c r="AQ11" s="144">
        <f t="shared" si="41"/>
        <v>46018</v>
      </c>
      <c r="AR11" s="143" t="str">
        <f t="shared" si="17"/>
        <v>休日</v>
      </c>
      <c r="AS11" s="144">
        <f t="shared" si="42"/>
        <v>46033</v>
      </c>
      <c r="AT11" s="143" t="str">
        <f t="shared" si="18"/>
        <v>休日</v>
      </c>
      <c r="AU11" s="144">
        <f t="shared" si="43"/>
        <v>46049</v>
      </c>
      <c r="AV11" s="143" t="str">
        <f t="shared" si="19"/>
        <v/>
      </c>
      <c r="AW11" s="144">
        <f t="shared" si="44"/>
        <v>46064</v>
      </c>
      <c r="AX11" s="143" t="str">
        <f t="shared" si="20"/>
        <v>休日</v>
      </c>
      <c r="AY11" s="144">
        <f t="shared" si="45"/>
        <v>46080</v>
      </c>
      <c r="AZ11" s="143" t="str">
        <f t="shared" si="21"/>
        <v/>
      </c>
      <c r="BA11" s="144">
        <f t="shared" si="46"/>
        <v>46092</v>
      </c>
      <c r="BB11" s="143" t="str">
        <f t="shared" si="22"/>
        <v/>
      </c>
      <c r="BC11" s="144">
        <f t="shared" si="47"/>
        <v>46108</v>
      </c>
      <c r="BD11" s="143" t="str">
        <f t="shared" si="23"/>
        <v/>
      </c>
    </row>
    <row r="12" spans="1:57" x14ac:dyDescent="0.15">
      <c r="B12" s="143" t="s">
        <v>30</v>
      </c>
      <c r="C12" s="142">
        <f>+COUNTIF(AX1:AX16,"")+COUNTIF(AZ1:AZ12,"")</f>
        <v>18</v>
      </c>
      <c r="E12" s="144">
        <v>45964</v>
      </c>
      <c r="F12" s="143" t="s">
        <v>52</v>
      </c>
      <c r="G12" s="144">
        <v>45394</v>
      </c>
      <c r="H12" s="144" t="str">
        <f t="shared" si="0"/>
        <v/>
      </c>
      <c r="I12" s="144">
        <f t="shared" si="24"/>
        <v>45759</v>
      </c>
      <c r="J12" s="143" t="str">
        <f t="shared" si="0"/>
        <v>休日</v>
      </c>
      <c r="K12" s="144">
        <f t="shared" si="25"/>
        <v>45775</v>
      </c>
      <c r="L12" s="143" t="str">
        <f t="shared" si="1"/>
        <v/>
      </c>
      <c r="M12" s="144">
        <f t="shared" si="26"/>
        <v>45789</v>
      </c>
      <c r="N12" s="143" t="str">
        <f t="shared" si="2"/>
        <v/>
      </c>
      <c r="O12" s="144">
        <f t="shared" si="27"/>
        <v>45805</v>
      </c>
      <c r="P12" s="143" t="str">
        <f t="shared" si="3"/>
        <v/>
      </c>
      <c r="Q12" s="144">
        <f t="shared" si="28"/>
        <v>45820</v>
      </c>
      <c r="R12" s="143" t="str">
        <f t="shared" si="4"/>
        <v/>
      </c>
      <c r="S12" s="144">
        <f t="shared" si="29"/>
        <v>45836</v>
      </c>
      <c r="T12" s="143" t="str">
        <f t="shared" si="5"/>
        <v>休日</v>
      </c>
      <c r="U12" s="144">
        <f t="shared" si="30"/>
        <v>45850</v>
      </c>
      <c r="V12" s="143" t="str">
        <f t="shared" si="6"/>
        <v>休日</v>
      </c>
      <c r="W12" s="144">
        <f t="shared" si="31"/>
        <v>45866</v>
      </c>
      <c r="X12" s="143" t="str">
        <f t="shared" si="7"/>
        <v/>
      </c>
      <c r="Y12" s="144">
        <f t="shared" si="32"/>
        <v>45881</v>
      </c>
      <c r="Z12" s="143" t="str">
        <f t="shared" si="8"/>
        <v/>
      </c>
      <c r="AA12" s="144">
        <f t="shared" si="33"/>
        <v>45897</v>
      </c>
      <c r="AB12" s="143" t="str">
        <f t="shared" si="9"/>
        <v/>
      </c>
      <c r="AC12" s="144">
        <f t="shared" si="34"/>
        <v>45912</v>
      </c>
      <c r="AD12" s="143" t="str">
        <f t="shared" si="10"/>
        <v/>
      </c>
      <c r="AE12" s="144">
        <f t="shared" si="35"/>
        <v>45928</v>
      </c>
      <c r="AF12" s="143" t="str">
        <f t="shared" si="11"/>
        <v>休日</v>
      </c>
      <c r="AG12" s="144">
        <f t="shared" si="36"/>
        <v>45942</v>
      </c>
      <c r="AH12" s="143" t="str">
        <f t="shared" si="12"/>
        <v>休日</v>
      </c>
      <c r="AI12" s="144">
        <f t="shared" si="37"/>
        <v>45958</v>
      </c>
      <c r="AJ12" s="143" t="str">
        <f t="shared" si="13"/>
        <v/>
      </c>
      <c r="AK12" s="144">
        <f t="shared" si="38"/>
        <v>45973</v>
      </c>
      <c r="AL12" s="143" t="str">
        <f t="shared" si="14"/>
        <v/>
      </c>
      <c r="AM12" s="144">
        <f t="shared" si="39"/>
        <v>45989</v>
      </c>
      <c r="AN12" s="143" t="str">
        <f t="shared" si="15"/>
        <v/>
      </c>
      <c r="AO12" s="144">
        <f t="shared" si="40"/>
        <v>46003</v>
      </c>
      <c r="AP12" s="143" t="str">
        <f t="shared" si="16"/>
        <v/>
      </c>
      <c r="AQ12" s="144">
        <f t="shared" si="41"/>
        <v>46019</v>
      </c>
      <c r="AR12" s="143" t="str">
        <f t="shared" si="17"/>
        <v>休日</v>
      </c>
      <c r="AS12" s="144">
        <f t="shared" si="42"/>
        <v>46034</v>
      </c>
      <c r="AT12" s="143" t="str">
        <f t="shared" si="18"/>
        <v>休日</v>
      </c>
      <c r="AU12" s="144">
        <f t="shared" si="43"/>
        <v>46050</v>
      </c>
      <c r="AV12" s="143" t="str">
        <f t="shared" si="19"/>
        <v/>
      </c>
      <c r="AW12" s="144">
        <f t="shared" si="44"/>
        <v>46065</v>
      </c>
      <c r="AX12" s="143" t="str">
        <f t="shared" si="20"/>
        <v/>
      </c>
      <c r="AY12" s="144">
        <f t="shared" si="45"/>
        <v>46081</v>
      </c>
      <c r="AZ12" s="143" t="str">
        <f t="shared" si="21"/>
        <v>休日</v>
      </c>
      <c r="BA12" s="144">
        <f t="shared" si="46"/>
        <v>46093</v>
      </c>
      <c r="BB12" s="143" t="str">
        <f t="shared" si="22"/>
        <v/>
      </c>
      <c r="BC12" s="144">
        <f t="shared" si="47"/>
        <v>46109</v>
      </c>
      <c r="BD12" s="143" t="str">
        <f t="shared" si="23"/>
        <v>休日</v>
      </c>
    </row>
    <row r="13" spans="1:57" x14ac:dyDescent="0.15">
      <c r="B13" s="143" t="s">
        <v>31</v>
      </c>
      <c r="C13" s="142">
        <f>+COUNTIF(BB1:BB16,"")+COUNTIF(BD1:BD15,"")</f>
        <v>21</v>
      </c>
      <c r="E13" s="144">
        <v>45985</v>
      </c>
      <c r="F13" s="143" t="s">
        <v>53</v>
      </c>
      <c r="G13" s="144">
        <v>45395</v>
      </c>
      <c r="H13" s="144" t="str">
        <f t="shared" si="0"/>
        <v>休日</v>
      </c>
      <c r="I13" s="144">
        <f t="shared" si="24"/>
        <v>45760</v>
      </c>
      <c r="J13" s="143" t="str">
        <f t="shared" si="0"/>
        <v>休日</v>
      </c>
      <c r="K13" s="144">
        <f t="shared" si="25"/>
        <v>45776</v>
      </c>
      <c r="L13" s="143" t="str">
        <f t="shared" si="1"/>
        <v>休日</v>
      </c>
      <c r="M13" s="144">
        <f t="shared" si="26"/>
        <v>45790</v>
      </c>
      <c r="N13" s="143" t="str">
        <f t="shared" si="2"/>
        <v/>
      </c>
      <c r="O13" s="144">
        <f t="shared" si="27"/>
        <v>45806</v>
      </c>
      <c r="P13" s="143" t="str">
        <f t="shared" si="3"/>
        <v/>
      </c>
      <c r="Q13" s="144">
        <f t="shared" si="28"/>
        <v>45821</v>
      </c>
      <c r="R13" s="143" t="str">
        <f t="shared" si="4"/>
        <v/>
      </c>
      <c r="S13" s="144">
        <f t="shared" si="29"/>
        <v>45837</v>
      </c>
      <c r="T13" s="143" t="str">
        <f t="shared" si="5"/>
        <v>休日</v>
      </c>
      <c r="U13" s="144">
        <f t="shared" si="30"/>
        <v>45851</v>
      </c>
      <c r="V13" s="143" t="str">
        <f t="shared" si="6"/>
        <v>休日</v>
      </c>
      <c r="W13" s="144">
        <f t="shared" si="31"/>
        <v>45867</v>
      </c>
      <c r="X13" s="143" t="str">
        <f t="shared" si="7"/>
        <v/>
      </c>
      <c r="Y13" s="144">
        <f t="shared" si="32"/>
        <v>45882</v>
      </c>
      <c r="Z13" s="143" t="str">
        <f t="shared" si="8"/>
        <v/>
      </c>
      <c r="AA13" s="144">
        <f t="shared" si="33"/>
        <v>45898</v>
      </c>
      <c r="AB13" s="143" t="str">
        <f t="shared" si="9"/>
        <v/>
      </c>
      <c r="AC13" s="144">
        <f t="shared" si="34"/>
        <v>45913</v>
      </c>
      <c r="AD13" s="143" t="str">
        <f t="shared" si="10"/>
        <v>休日</v>
      </c>
      <c r="AE13" s="144">
        <f t="shared" si="35"/>
        <v>45929</v>
      </c>
      <c r="AF13" s="143" t="str">
        <f t="shared" si="11"/>
        <v/>
      </c>
      <c r="AG13" s="144">
        <f t="shared" si="36"/>
        <v>45943</v>
      </c>
      <c r="AH13" s="143" t="str">
        <f t="shared" si="12"/>
        <v>休日</v>
      </c>
      <c r="AI13" s="144">
        <f t="shared" si="37"/>
        <v>45959</v>
      </c>
      <c r="AJ13" s="143" t="str">
        <f t="shared" si="13"/>
        <v/>
      </c>
      <c r="AK13" s="144">
        <f t="shared" si="38"/>
        <v>45974</v>
      </c>
      <c r="AL13" s="143" t="str">
        <f t="shared" si="14"/>
        <v/>
      </c>
      <c r="AM13" s="144">
        <f t="shared" si="39"/>
        <v>45990</v>
      </c>
      <c r="AN13" s="143" t="str">
        <f t="shared" si="15"/>
        <v>休日</v>
      </c>
      <c r="AO13" s="144">
        <f t="shared" si="40"/>
        <v>46004</v>
      </c>
      <c r="AP13" s="143" t="str">
        <f t="shared" si="16"/>
        <v>休日</v>
      </c>
      <c r="AQ13" s="144">
        <f t="shared" si="41"/>
        <v>46020</v>
      </c>
      <c r="AR13" s="143" t="str">
        <f t="shared" si="17"/>
        <v>休日</v>
      </c>
      <c r="AS13" s="144">
        <f t="shared" si="42"/>
        <v>46035</v>
      </c>
      <c r="AT13" s="143" t="str">
        <f t="shared" si="18"/>
        <v/>
      </c>
      <c r="AU13" s="144">
        <f t="shared" si="43"/>
        <v>46051</v>
      </c>
      <c r="AV13" s="143" t="str">
        <f t="shared" si="19"/>
        <v/>
      </c>
      <c r="AW13" s="144">
        <f t="shared" si="44"/>
        <v>46066</v>
      </c>
      <c r="AX13" s="143" t="str">
        <f t="shared" si="20"/>
        <v/>
      </c>
      <c r="AY13" s="144" t="str">
        <f t="shared" si="45"/>
        <v/>
      </c>
      <c r="AZ13" s="143" t="str">
        <f t="shared" si="21"/>
        <v/>
      </c>
      <c r="BA13" s="144">
        <f t="shared" si="46"/>
        <v>46094</v>
      </c>
      <c r="BB13" s="143" t="str">
        <f t="shared" si="22"/>
        <v/>
      </c>
      <c r="BC13" s="144">
        <f t="shared" si="47"/>
        <v>46110</v>
      </c>
      <c r="BD13" s="143" t="str">
        <f t="shared" si="23"/>
        <v>休日</v>
      </c>
    </row>
    <row r="14" spans="1:57" x14ac:dyDescent="0.15">
      <c r="E14" s="144">
        <v>46020</v>
      </c>
      <c r="G14" s="144">
        <v>45396</v>
      </c>
      <c r="H14" s="144" t="str">
        <f t="shared" si="0"/>
        <v>休日</v>
      </c>
      <c r="I14" s="144">
        <f t="shared" si="24"/>
        <v>45761</v>
      </c>
      <c r="J14" s="143" t="str">
        <f t="shared" si="0"/>
        <v/>
      </c>
      <c r="K14" s="144">
        <f t="shared" si="25"/>
        <v>45777</v>
      </c>
      <c r="L14" s="143" t="str">
        <f t="shared" si="1"/>
        <v/>
      </c>
      <c r="M14" s="144">
        <f t="shared" si="26"/>
        <v>45791</v>
      </c>
      <c r="N14" s="143" t="str">
        <f t="shared" si="2"/>
        <v/>
      </c>
      <c r="O14" s="144">
        <f t="shared" si="27"/>
        <v>45807</v>
      </c>
      <c r="P14" s="143" t="str">
        <f t="shared" si="3"/>
        <v/>
      </c>
      <c r="Q14" s="144">
        <f t="shared" si="28"/>
        <v>45822</v>
      </c>
      <c r="R14" s="143" t="str">
        <f t="shared" si="4"/>
        <v>休日</v>
      </c>
      <c r="S14" s="144">
        <f t="shared" si="29"/>
        <v>45838</v>
      </c>
      <c r="T14" s="143" t="str">
        <f t="shared" si="5"/>
        <v/>
      </c>
      <c r="U14" s="144">
        <f t="shared" si="30"/>
        <v>45852</v>
      </c>
      <c r="V14" s="143" t="str">
        <f t="shared" si="6"/>
        <v/>
      </c>
      <c r="W14" s="144">
        <f t="shared" si="31"/>
        <v>45868</v>
      </c>
      <c r="X14" s="143" t="str">
        <f t="shared" si="7"/>
        <v/>
      </c>
      <c r="Y14" s="144">
        <f t="shared" si="32"/>
        <v>45883</v>
      </c>
      <c r="Z14" s="143" t="str">
        <f t="shared" si="8"/>
        <v/>
      </c>
      <c r="AA14" s="144">
        <f t="shared" si="33"/>
        <v>45899</v>
      </c>
      <c r="AB14" s="143" t="str">
        <f t="shared" si="9"/>
        <v>休日</v>
      </c>
      <c r="AC14" s="144">
        <f t="shared" si="34"/>
        <v>45914</v>
      </c>
      <c r="AD14" s="143" t="str">
        <f t="shared" si="10"/>
        <v>休日</v>
      </c>
      <c r="AE14" s="144">
        <f t="shared" si="35"/>
        <v>45930</v>
      </c>
      <c r="AF14" s="143" t="str">
        <f t="shared" si="11"/>
        <v/>
      </c>
      <c r="AG14" s="144">
        <f t="shared" si="36"/>
        <v>45944</v>
      </c>
      <c r="AH14" s="143" t="str">
        <f t="shared" si="12"/>
        <v/>
      </c>
      <c r="AI14" s="144">
        <f t="shared" si="37"/>
        <v>45960</v>
      </c>
      <c r="AJ14" s="143" t="str">
        <f t="shared" si="13"/>
        <v/>
      </c>
      <c r="AK14" s="144">
        <f t="shared" si="38"/>
        <v>45975</v>
      </c>
      <c r="AL14" s="143" t="str">
        <f t="shared" si="14"/>
        <v/>
      </c>
      <c r="AM14" s="144">
        <f t="shared" si="39"/>
        <v>45991</v>
      </c>
      <c r="AN14" s="143" t="str">
        <f t="shared" si="15"/>
        <v>休日</v>
      </c>
      <c r="AO14" s="144">
        <f t="shared" si="40"/>
        <v>46005</v>
      </c>
      <c r="AP14" s="143" t="str">
        <f t="shared" si="16"/>
        <v>休日</v>
      </c>
      <c r="AQ14" s="144">
        <f t="shared" si="41"/>
        <v>46021</v>
      </c>
      <c r="AR14" s="143" t="str">
        <f t="shared" si="17"/>
        <v>休日</v>
      </c>
      <c r="AS14" s="144">
        <f t="shared" si="42"/>
        <v>46036</v>
      </c>
      <c r="AT14" s="143" t="str">
        <f t="shared" si="18"/>
        <v/>
      </c>
      <c r="AU14" s="144">
        <f t="shared" si="43"/>
        <v>46052</v>
      </c>
      <c r="AV14" s="143" t="str">
        <f t="shared" si="19"/>
        <v/>
      </c>
      <c r="AW14" s="144">
        <f t="shared" si="44"/>
        <v>46067</v>
      </c>
      <c r="AX14" s="143" t="str">
        <f t="shared" si="20"/>
        <v>休日</v>
      </c>
      <c r="AY14" s="144" t="str">
        <f t="shared" si="45"/>
        <v/>
      </c>
      <c r="AZ14" s="143" t="str">
        <f t="shared" si="21"/>
        <v/>
      </c>
      <c r="BA14" s="144">
        <f t="shared" si="46"/>
        <v>46095</v>
      </c>
      <c r="BB14" s="143" t="str">
        <f t="shared" si="22"/>
        <v>休日</v>
      </c>
      <c r="BC14" s="144">
        <f t="shared" si="47"/>
        <v>46111</v>
      </c>
      <c r="BD14" s="143" t="str">
        <f t="shared" si="23"/>
        <v/>
      </c>
    </row>
    <row r="15" spans="1:57" x14ac:dyDescent="0.15">
      <c r="E15" s="144">
        <v>46021</v>
      </c>
      <c r="G15" s="144">
        <v>45397</v>
      </c>
      <c r="H15" s="144" t="str">
        <f t="shared" si="0"/>
        <v/>
      </c>
      <c r="I15" s="144">
        <f t="shared" si="24"/>
        <v>45762</v>
      </c>
      <c r="J15" s="143" t="str">
        <f t="shared" si="0"/>
        <v/>
      </c>
      <c r="K15" s="144" t="str">
        <f t="shared" si="25"/>
        <v/>
      </c>
      <c r="L15" s="143" t="str">
        <f t="shared" si="1"/>
        <v/>
      </c>
      <c r="M15" s="144">
        <f t="shared" si="26"/>
        <v>45792</v>
      </c>
      <c r="N15" s="143" t="str">
        <f t="shared" si="2"/>
        <v/>
      </c>
      <c r="O15" s="144">
        <f t="shared" si="27"/>
        <v>45808</v>
      </c>
      <c r="P15" s="143" t="str">
        <f t="shared" si="3"/>
        <v>休日</v>
      </c>
      <c r="Q15" s="144">
        <f t="shared" si="28"/>
        <v>45823</v>
      </c>
      <c r="R15" s="143" t="str">
        <f t="shared" si="4"/>
        <v>休日</v>
      </c>
      <c r="S15" s="144" t="str">
        <f t="shared" si="29"/>
        <v/>
      </c>
      <c r="T15" s="143" t="str">
        <f t="shared" si="5"/>
        <v/>
      </c>
      <c r="U15" s="144">
        <f t="shared" si="30"/>
        <v>45853</v>
      </c>
      <c r="V15" s="143" t="str">
        <f t="shared" si="6"/>
        <v/>
      </c>
      <c r="W15" s="144">
        <f t="shared" si="31"/>
        <v>45869</v>
      </c>
      <c r="X15" s="143" t="str">
        <f t="shared" si="7"/>
        <v/>
      </c>
      <c r="Y15" s="144">
        <f t="shared" si="32"/>
        <v>45884</v>
      </c>
      <c r="Z15" s="143" t="str">
        <f t="shared" si="8"/>
        <v/>
      </c>
      <c r="AA15" s="144">
        <f t="shared" si="33"/>
        <v>45900</v>
      </c>
      <c r="AB15" s="143" t="str">
        <f t="shared" si="9"/>
        <v>休日</v>
      </c>
      <c r="AC15" s="144">
        <f t="shared" si="34"/>
        <v>45915</v>
      </c>
      <c r="AD15" s="143" t="str">
        <f t="shared" si="10"/>
        <v>休日</v>
      </c>
      <c r="AE15" s="144" t="str">
        <f t="shared" si="35"/>
        <v/>
      </c>
      <c r="AF15" s="143" t="str">
        <f t="shared" si="11"/>
        <v/>
      </c>
      <c r="AG15" s="144">
        <f t="shared" si="36"/>
        <v>45945</v>
      </c>
      <c r="AH15" s="143" t="str">
        <f t="shared" si="12"/>
        <v/>
      </c>
      <c r="AI15" s="144">
        <f t="shared" si="37"/>
        <v>45961</v>
      </c>
      <c r="AJ15" s="143" t="str">
        <f t="shared" si="13"/>
        <v/>
      </c>
      <c r="AK15" s="144">
        <f t="shared" si="38"/>
        <v>45976</v>
      </c>
      <c r="AL15" s="143" t="str">
        <f t="shared" si="14"/>
        <v>休日</v>
      </c>
      <c r="AM15" s="144" t="str">
        <f t="shared" si="39"/>
        <v/>
      </c>
      <c r="AN15" s="143" t="str">
        <f t="shared" si="15"/>
        <v/>
      </c>
      <c r="AO15" s="144">
        <f t="shared" si="40"/>
        <v>46006</v>
      </c>
      <c r="AP15" s="143" t="str">
        <f t="shared" si="16"/>
        <v/>
      </c>
      <c r="AQ15" s="144">
        <f t="shared" si="41"/>
        <v>46022</v>
      </c>
      <c r="AR15" s="143" t="str">
        <f t="shared" si="17"/>
        <v>休日</v>
      </c>
      <c r="AS15" s="144">
        <f t="shared" si="42"/>
        <v>46037</v>
      </c>
      <c r="AT15" s="143" t="str">
        <f t="shared" si="18"/>
        <v/>
      </c>
      <c r="AU15" s="144">
        <f t="shared" si="43"/>
        <v>46053</v>
      </c>
      <c r="AV15" s="143" t="str">
        <f t="shared" si="19"/>
        <v>休日</v>
      </c>
      <c r="AW15" s="144">
        <f t="shared" si="44"/>
        <v>46068</v>
      </c>
      <c r="AX15" s="143" t="str">
        <f t="shared" si="20"/>
        <v>休日</v>
      </c>
      <c r="AY15" s="144" t="str">
        <f t="shared" si="45"/>
        <v/>
      </c>
      <c r="AZ15" s="143" t="str">
        <f t="shared" si="21"/>
        <v/>
      </c>
      <c r="BA15" s="144">
        <f t="shared" si="46"/>
        <v>46096</v>
      </c>
      <c r="BB15" s="143" t="str">
        <f t="shared" si="22"/>
        <v>休日</v>
      </c>
      <c r="BC15" s="144">
        <f t="shared" si="47"/>
        <v>46112</v>
      </c>
      <c r="BD15" s="143" t="str">
        <f t="shared" si="23"/>
        <v/>
      </c>
    </row>
    <row r="16" spans="1:57" x14ac:dyDescent="0.15">
      <c r="E16" s="144">
        <v>46022</v>
      </c>
      <c r="G16" s="144">
        <v>45398</v>
      </c>
      <c r="H16" s="144" t="str">
        <f t="shared" si="0"/>
        <v/>
      </c>
      <c r="I16" s="144">
        <f t="shared" si="24"/>
        <v>45763</v>
      </c>
      <c r="J16" s="143" t="str">
        <f t="shared" si="0"/>
        <v/>
      </c>
      <c r="K16" s="144" t="str">
        <f t="shared" si="25"/>
        <v/>
      </c>
      <c r="L16" s="143" t="str">
        <f t="shared" si="1"/>
        <v/>
      </c>
      <c r="M16" s="144">
        <f t="shared" si="26"/>
        <v>45793</v>
      </c>
      <c r="N16" s="143" t="str">
        <f t="shared" si="2"/>
        <v/>
      </c>
      <c r="O16" s="144" t="str">
        <f t="shared" si="27"/>
        <v/>
      </c>
      <c r="P16" s="143" t="str">
        <f t="shared" si="3"/>
        <v/>
      </c>
      <c r="Q16" s="144">
        <f t="shared" si="28"/>
        <v>45824</v>
      </c>
      <c r="R16" s="143" t="str">
        <f t="shared" si="4"/>
        <v/>
      </c>
      <c r="S16" s="144" t="str">
        <f t="shared" si="29"/>
        <v/>
      </c>
      <c r="T16" s="143" t="str">
        <f t="shared" si="5"/>
        <v/>
      </c>
      <c r="U16" s="144">
        <f t="shared" si="30"/>
        <v>45854</v>
      </c>
      <c r="V16" s="143" t="str">
        <f t="shared" si="6"/>
        <v/>
      </c>
      <c r="W16" s="144" t="str">
        <f t="shared" si="31"/>
        <v/>
      </c>
      <c r="X16" s="143" t="str">
        <f t="shared" si="7"/>
        <v/>
      </c>
      <c r="Y16" s="144">
        <f t="shared" si="32"/>
        <v>45885</v>
      </c>
      <c r="Z16" s="143" t="str">
        <f t="shared" si="8"/>
        <v>休日</v>
      </c>
      <c r="AA16" s="144" t="str">
        <f t="shared" si="33"/>
        <v/>
      </c>
      <c r="AB16" s="143" t="str">
        <f t="shared" si="9"/>
        <v/>
      </c>
      <c r="AC16" s="144">
        <f t="shared" si="34"/>
        <v>45916</v>
      </c>
      <c r="AD16" s="143" t="str">
        <f t="shared" si="10"/>
        <v/>
      </c>
      <c r="AE16" s="144" t="str">
        <f t="shared" si="35"/>
        <v/>
      </c>
      <c r="AF16" s="143" t="str">
        <f t="shared" si="11"/>
        <v/>
      </c>
      <c r="AG16" s="144">
        <f t="shared" si="36"/>
        <v>45946</v>
      </c>
      <c r="AH16" s="143" t="str">
        <f t="shared" si="12"/>
        <v/>
      </c>
      <c r="AI16" s="144" t="str">
        <f t="shared" si="37"/>
        <v/>
      </c>
      <c r="AJ16" s="143" t="str">
        <f t="shared" si="13"/>
        <v/>
      </c>
      <c r="AK16" s="144">
        <f t="shared" si="38"/>
        <v>45977</v>
      </c>
      <c r="AL16" s="143" t="str">
        <f t="shared" si="14"/>
        <v>休日</v>
      </c>
      <c r="AM16" s="144" t="str">
        <f t="shared" si="39"/>
        <v/>
      </c>
      <c r="AN16" s="143" t="str">
        <f t="shared" si="15"/>
        <v/>
      </c>
      <c r="AO16" s="144">
        <f t="shared" si="40"/>
        <v>46007</v>
      </c>
      <c r="AP16" s="143" t="str">
        <f t="shared" si="16"/>
        <v/>
      </c>
      <c r="AQ16" s="144" t="str">
        <f t="shared" si="41"/>
        <v/>
      </c>
      <c r="AR16" s="143" t="str">
        <f t="shared" si="17"/>
        <v/>
      </c>
      <c r="AS16" s="144">
        <f t="shared" si="42"/>
        <v>46038</v>
      </c>
      <c r="AT16" s="143" t="str">
        <f t="shared" si="18"/>
        <v/>
      </c>
      <c r="AU16" s="144" t="str">
        <f t="shared" si="43"/>
        <v/>
      </c>
      <c r="AV16" s="143" t="str">
        <f t="shared" si="19"/>
        <v/>
      </c>
      <c r="AW16" s="144">
        <f t="shared" si="44"/>
        <v>46069</v>
      </c>
      <c r="AX16" s="143" t="str">
        <f t="shared" si="20"/>
        <v/>
      </c>
      <c r="AY16" s="144" t="str">
        <f t="shared" si="45"/>
        <v/>
      </c>
      <c r="AZ16" s="143" t="str">
        <f t="shared" si="21"/>
        <v/>
      </c>
      <c r="BA16" s="144">
        <f t="shared" si="46"/>
        <v>46097</v>
      </c>
      <c r="BB16" s="143" t="str">
        <f t="shared" si="22"/>
        <v/>
      </c>
      <c r="BC16" s="144" t="str">
        <f t="shared" si="47"/>
        <v/>
      </c>
      <c r="BD16" s="143" t="str">
        <f t="shared" si="23"/>
        <v/>
      </c>
    </row>
    <row r="17" spans="5:33" x14ac:dyDescent="0.15">
      <c r="E17" s="144">
        <v>46023</v>
      </c>
      <c r="F17" s="143" t="s">
        <v>54</v>
      </c>
      <c r="G17" s="144">
        <v>45399</v>
      </c>
      <c r="H17" s="144" t="str">
        <f t="shared" ref="H17:H30" si="48">IF(G17="","",IF(OR(WEEKDAY(G17)=1,WEEKDAY(G17)=7,COUNTIF($E:$E,G17)=1),"休日",""))</f>
        <v/>
      </c>
      <c r="I17" s="144"/>
      <c r="M17" s="144"/>
      <c r="O17" s="144"/>
      <c r="Q17" s="144"/>
      <c r="S17" s="144"/>
      <c r="U17" s="144"/>
      <c r="W17" s="144"/>
      <c r="Y17" s="144"/>
      <c r="AA17" s="144"/>
      <c r="AC17" s="144"/>
      <c r="AE17" s="144"/>
      <c r="AG17" s="144"/>
    </row>
    <row r="18" spans="5:33" x14ac:dyDescent="0.15">
      <c r="E18" s="144">
        <v>46024</v>
      </c>
      <c r="G18" s="144">
        <v>45400</v>
      </c>
      <c r="H18" s="144" t="str">
        <f t="shared" si="48"/>
        <v/>
      </c>
      <c r="I18" s="144"/>
      <c r="M18" s="144"/>
      <c r="O18" s="144"/>
      <c r="Q18" s="144"/>
      <c r="S18" s="144"/>
      <c r="U18" s="144"/>
      <c r="W18" s="144"/>
      <c r="Y18" s="144"/>
      <c r="AA18" s="144"/>
      <c r="AC18" s="144"/>
      <c r="AE18" s="144"/>
      <c r="AG18" s="144"/>
    </row>
    <row r="19" spans="5:33" x14ac:dyDescent="0.15">
      <c r="E19" s="144">
        <v>46025</v>
      </c>
      <c r="G19" s="144">
        <v>45401</v>
      </c>
      <c r="H19" s="144" t="str">
        <f t="shared" si="48"/>
        <v/>
      </c>
      <c r="I19" s="144"/>
      <c r="M19" s="144"/>
      <c r="O19" s="144"/>
      <c r="Q19" s="144"/>
      <c r="S19" s="144"/>
      <c r="U19" s="144"/>
      <c r="W19" s="144"/>
      <c r="Y19" s="144"/>
      <c r="AA19" s="144"/>
      <c r="AC19" s="144"/>
      <c r="AE19" s="144"/>
      <c r="AG19" s="144"/>
    </row>
    <row r="20" spans="5:33" x14ac:dyDescent="0.15">
      <c r="E20" s="144">
        <v>46034</v>
      </c>
      <c r="F20" s="143" t="s">
        <v>55</v>
      </c>
      <c r="G20" s="144">
        <v>45402</v>
      </c>
      <c r="H20" s="144" t="str">
        <f t="shared" si="48"/>
        <v>休日</v>
      </c>
      <c r="I20" s="144"/>
      <c r="M20" s="144"/>
      <c r="O20" s="144"/>
      <c r="Q20" s="144"/>
      <c r="S20" s="144"/>
      <c r="U20" s="144"/>
      <c r="W20" s="144"/>
      <c r="Y20" s="144"/>
      <c r="AA20" s="144"/>
      <c r="AC20" s="144"/>
      <c r="AE20" s="144"/>
      <c r="AG20" s="144"/>
    </row>
    <row r="21" spans="5:33" x14ac:dyDescent="0.15">
      <c r="E21" s="144">
        <v>46064</v>
      </c>
      <c r="F21" s="143" t="s">
        <v>56</v>
      </c>
      <c r="G21" s="144">
        <v>45403</v>
      </c>
      <c r="H21" s="144" t="str">
        <f t="shared" si="48"/>
        <v>休日</v>
      </c>
      <c r="I21" s="144"/>
      <c r="M21" s="144"/>
      <c r="O21" s="144"/>
      <c r="Q21" s="144"/>
      <c r="S21" s="144"/>
      <c r="U21" s="144"/>
      <c r="W21" s="144"/>
      <c r="Y21" s="144"/>
      <c r="AA21" s="144"/>
      <c r="AC21" s="144"/>
      <c r="AE21" s="144"/>
      <c r="AG21" s="144"/>
    </row>
    <row r="22" spans="5:33" x14ac:dyDescent="0.15">
      <c r="E22" s="144">
        <v>46076</v>
      </c>
      <c r="F22" s="143" t="s">
        <v>57</v>
      </c>
      <c r="G22" s="144">
        <v>45404</v>
      </c>
      <c r="H22" s="144" t="str">
        <f t="shared" si="48"/>
        <v/>
      </c>
      <c r="I22" s="144"/>
      <c r="M22" s="144"/>
      <c r="O22" s="144"/>
      <c r="Q22" s="144"/>
      <c r="S22" s="144"/>
      <c r="U22" s="144"/>
      <c r="W22" s="144"/>
      <c r="Y22" s="144"/>
      <c r="AA22" s="144"/>
      <c r="AC22" s="144"/>
      <c r="AE22" s="144"/>
      <c r="AG22" s="144"/>
    </row>
    <row r="23" spans="5:33" x14ac:dyDescent="0.15">
      <c r="E23" s="144">
        <v>46101</v>
      </c>
      <c r="F23" s="143" t="s">
        <v>58</v>
      </c>
      <c r="G23" s="144">
        <v>45405</v>
      </c>
      <c r="H23" s="144" t="str">
        <f t="shared" si="48"/>
        <v/>
      </c>
      <c r="I23" s="144"/>
      <c r="M23" s="144"/>
      <c r="O23" s="144"/>
      <c r="Q23" s="144"/>
      <c r="S23" s="144"/>
      <c r="U23" s="144"/>
      <c r="W23" s="144"/>
      <c r="Y23" s="144"/>
      <c r="AA23" s="144"/>
      <c r="AC23" s="144"/>
      <c r="AE23" s="144"/>
      <c r="AG23" s="144"/>
    </row>
    <row r="24" spans="5:33" x14ac:dyDescent="0.15">
      <c r="G24" s="144">
        <v>45406</v>
      </c>
      <c r="H24" s="144" t="str">
        <f t="shared" si="48"/>
        <v/>
      </c>
      <c r="I24" s="144"/>
      <c r="M24" s="144"/>
      <c r="O24" s="144"/>
      <c r="Q24" s="144"/>
      <c r="S24" s="144"/>
      <c r="U24" s="144"/>
      <c r="W24" s="144"/>
      <c r="Y24" s="144"/>
      <c r="AA24" s="144"/>
      <c r="AC24" s="144"/>
      <c r="AE24" s="144"/>
      <c r="AG24" s="144"/>
    </row>
    <row r="25" spans="5:33" x14ac:dyDescent="0.15">
      <c r="G25" s="144">
        <v>45407</v>
      </c>
      <c r="H25" s="144" t="str">
        <f t="shared" si="48"/>
        <v/>
      </c>
      <c r="I25" s="144"/>
      <c r="M25" s="144"/>
      <c r="O25" s="144"/>
      <c r="Q25" s="144"/>
      <c r="S25" s="144"/>
      <c r="U25" s="144"/>
      <c r="W25" s="144"/>
      <c r="Y25" s="144"/>
      <c r="AA25" s="144"/>
      <c r="AC25" s="144"/>
      <c r="AE25" s="144"/>
      <c r="AG25" s="144"/>
    </row>
    <row r="26" spans="5:33" x14ac:dyDescent="0.15">
      <c r="G26" s="144">
        <v>45408</v>
      </c>
      <c r="H26" s="144" t="str">
        <f t="shared" si="48"/>
        <v/>
      </c>
      <c r="I26" s="144"/>
      <c r="M26" s="144"/>
      <c r="O26" s="144"/>
      <c r="Q26" s="144"/>
      <c r="S26" s="144"/>
      <c r="U26" s="144"/>
      <c r="W26" s="144"/>
      <c r="Y26" s="144"/>
      <c r="AA26" s="144"/>
      <c r="AC26" s="144"/>
      <c r="AE26" s="144"/>
      <c r="AG26" s="144"/>
    </row>
    <row r="27" spans="5:33" x14ac:dyDescent="0.15">
      <c r="G27" s="144">
        <v>45409</v>
      </c>
      <c r="H27" s="144" t="str">
        <f t="shared" si="48"/>
        <v>休日</v>
      </c>
      <c r="I27" s="144"/>
      <c r="M27" s="144"/>
      <c r="O27" s="144"/>
      <c r="Q27" s="144"/>
      <c r="S27" s="144"/>
      <c r="U27" s="144"/>
      <c r="W27" s="144"/>
      <c r="Y27" s="144"/>
      <c r="AA27" s="144"/>
      <c r="AC27" s="144"/>
      <c r="AE27" s="144"/>
      <c r="AG27" s="144"/>
    </row>
    <row r="28" spans="5:33" x14ac:dyDescent="0.15">
      <c r="G28" s="144">
        <v>45410</v>
      </c>
      <c r="H28" s="144" t="str">
        <f t="shared" si="48"/>
        <v>休日</v>
      </c>
      <c r="I28" s="144"/>
      <c r="M28" s="144"/>
      <c r="O28" s="144"/>
      <c r="Q28" s="144"/>
      <c r="S28" s="144"/>
      <c r="U28" s="144"/>
      <c r="W28" s="144"/>
      <c r="Y28" s="144"/>
      <c r="AA28" s="144"/>
      <c r="AC28" s="144"/>
      <c r="AE28" s="144"/>
      <c r="AG28" s="144"/>
    </row>
    <row r="29" spans="5:33" x14ac:dyDescent="0.15">
      <c r="G29" s="144">
        <v>45411</v>
      </c>
      <c r="H29" s="144" t="s">
        <v>96</v>
      </c>
      <c r="I29" s="144"/>
      <c r="M29" s="144"/>
      <c r="O29" s="144"/>
      <c r="Q29" s="144"/>
      <c r="S29" s="144"/>
      <c r="U29" s="144"/>
      <c r="W29" s="144"/>
      <c r="Y29" s="144"/>
      <c r="AA29" s="144"/>
      <c r="AC29" s="144"/>
      <c r="AE29" s="144"/>
      <c r="AG29" s="144"/>
    </row>
    <row r="30" spans="5:33" x14ac:dyDescent="0.15">
      <c r="G30" s="144">
        <v>45412</v>
      </c>
      <c r="H30" s="144" t="str">
        <f t="shared" si="48"/>
        <v/>
      </c>
      <c r="I30" s="144"/>
      <c r="M30" s="144"/>
      <c r="O30" s="144"/>
      <c r="Q30" s="144"/>
      <c r="S30" s="144"/>
      <c r="U30" s="144"/>
      <c r="W30" s="144"/>
      <c r="Y30" s="144"/>
      <c r="AA30" s="144"/>
      <c r="AC30" s="144"/>
      <c r="AE30" s="144"/>
      <c r="AG30" s="144"/>
    </row>
    <row r="31" spans="5:33" x14ac:dyDescent="0.15">
      <c r="I31" s="144"/>
      <c r="M31" s="144"/>
      <c r="O31" s="144"/>
      <c r="Q31" s="144"/>
      <c r="S31" s="144"/>
      <c r="U31" s="144"/>
      <c r="W31" s="144"/>
      <c r="Y31" s="144"/>
      <c r="AA31" s="144"/>
      <c r="AC31" s="144"/>
      <c r="AE31" s="144"/>
      <c r="AG31" s="144"/>
    </row>
  </sheetData>
  <mergeCells count="1">
    <mergeCell ref="B1:C1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1358-4D64-4ACB-8FB0-3D5ABE29740C}">
  <dimension ref="A1:A122"/>
  <sheetViews>
    <sheetView workbookViewId="0">
      <selection activeCell="K24" sqref="K24"/>
    </sheetView>
  </sheetViews>
  <sheetFormatPr defaultRowHeight="13.5" x14ac:dyDescent="0.15"/>
  <cols>
    <col min="1" max="1" width="11.625" bestFit="1" customWidth="1"/>
  </cols>
  <sheetData>
    <row r="1" spans="1:1" x14ac:dyDescent="0.15">
      <c r="A1" s="37">
        <v>44653</v>
      </c>
    </row>
    <row r="2" spans="1:1" x14ac:dyDescent="0.15">
      <c r="A2" s="37">
        <v>44654</v>
      </c>
    </row>
    <row r="3" spans="1:1" x14ac:dyDescent="0.15">
      <c r="A3" s="37">
        <v>44660</v>
      </c>
    </row>
    <row r="4" spans="1:1" x14ac:dyDescent="0.15">
      <c r="A4" s="37">
        <v>44661</v>
      </c>
    </row>
    <row r="5" spans="1:1" x14ac:dyDescent="0.15">
      <c r="A5" s="37">
        <v>44667</v>
      </c>
    </row>
    <row r="6" spans="1:1" x14ac:dyDescent="0.15">
      <c r="A6" s="37">
        <v>44668</v>
      </c>
    </row>
    <row r="7" spans="1:1" x14ac:dyDescent="0.15">
      <c r="A7" s="37">
        <v>44674</v>
      </c>
    </row>
    <row r="8" spans="1:1" x14ac:dyDescent="0.15">
      <c r="A8" s="37">
        <v>44675</v>
      </c>
    </row>
    <row r="9" spans="1:1" x14ac:dyDescent="0.15">
      <c r="A9" s="37">
        <v>44680</v>
      </c>
    </row>
    <row r="10" spans="1:1" x14ac:dyDescent="0.15">
      <c r="A10" s="37">
        <v>44681</v>
      </c>
    </row>
    <row r="11" spans="1:1" x14ac:dyDescent="0.15">
      <c r="A11" s="37">
        <v>44682</v>
      </c>
    </row>
    <row r="12" spans="1:1" x14ac:dyDescent="0.15">
      <c r="A12" s="37">
        <v>44684</v>
      </c>
    </row>
    <row r="13" spans="1:1" x14ac:dyDescent="0.15">
      <c r="A13" s="37">
        <v>44685</v>
      </c>
    </row>
    <row r="14" spans="1:1" x14ac:dyDescent="0.15">
      <c r="A14" s="37">
        <v>44686</v>
      </c>
    </row>
    <row r="15" spans="1:1" x14ac:dyDescent="0.15">
      <c r="A15" s="37">
        <v>44688</v>
      </c>
    </row>
    <row r="16" spans="1:1" x14ac:dyDescent="0.15">
      <c r="A16" s="37">
        <v>44689</v>
      </c>
    </row>
    <row r="17" spans="1:1" x14ac:dyDescent="0.15">
      <c r="A17" s="37">
        <v>44695</v>
      </c>
    </row>
    <row r="18" spans="1:1" x14ac:dyDescent="0.15">
      <c r="A18" s="37">
        <v>44696</v>
      </c>
    </row>
    <row r="19" spans="1:1" x14ac:dyDescent="0.15">
      <c r="A19" s="37">
        <v>44702</v>
      </c>
    </row>
    <row r="20" spans="1:1" x14ac:dyDescent="0.15">
      <c r="A20" s="37">
        <v>44703</v>
      </c>
    </row>
    <row r="21" spans="1:1" x14ac:dyDescent="0.15">
      <c r="A21" s="37">
        <v>44709</v>
      </c>
    </row>
    <row r="22" spans="1:1" x14ac:dyDescent="0.15">
      <c r="A22" s="37">
        <v>44710</v>
      </c>
    </row>
    <row r="23" spans="1:1" x14ac:dyDescent="0.15">
      <c r="A23" s="37">
        <v>44716</v>
      </c>
    </row>
    <row r="24" spans="1:1" x14ac:dyDescent="0.15">
      <c r="A24" s="37">
        <v>44717</v>
      </c>
    </row>
    <row r="25" spans="1:1" x14ac:dyDescent="0.15">
      <c r="A25" s="37">
        <v>44723</v>
      </c>
    </row>
    <row r="26" spans="1:1" x14ac:dyDescent="0.15">
      <c r="A26" s="37">
        <v>44724</v>
      </c>
    </row>
    <row r="27" spans="1:1" x14ac:dyDescent="0.15">
      <c r="A27" s="37">
        <v>44730</v>
      </c>
    </row>
    <row r="28" spans="1:1" x14ac:dyDescent="0.15">
      <c r="A28" s="37">
        <v>44731</v>
      </c>
    </row>
    <row r="29" spans="1:1" x14ac:dyDescent="0.15">
      <c r="A29" s="37">
        <v>44737</v>
      </c>
    </row>
    <row r="30" spans="1:1" x14ac:dyDescent="0.15">
      <c r="A30" s="37">
        <v>44738</v>
      </c>
    </row>
    <row r="31" spans="1:1" x14ac:dyDescent="0.15">
      <c r="A31" s="37">
        <v>44744</v>
      </c>
    </row>
    <row r="32" spans="1:1" x14ac:dyDescent="0.15">
      <c r="A32" s="37">
        <v>44745</v>
      </c>
    </row>
    <row r="33" spans="1:1" x14ac:dyDescent="0.15">
      <c r="A33" s="37">
        <v>44751</v>
      </c>
    </row>
    <row r="34" spans="1:1" x14ac:dyDescent="0.15">
      <c r="A34" s="37">
        <v>44752</v>
      </c>
    </row>
    <row r="35" spans="1:1" x14ac:dyDescent="0.15">
      <c r="A35" s="37">
        <v>44758</v>
      </c>
    </row>
    <row r="36" spans="1:1" x14ac:dyDescent="0.15">
      <c r="A36" s="37">
        <v>44759</v>
      </c>
    </row>
    <row r="37" spans="1:1" x14ac:dyDescent="0.15">
      <c r="A37" s="37">
        <v>44760</v>
      </c>
    </row>
    <row r="38" spans="1:1" x14ac:dyDescent="0.15">
      <c r="A38" s="37">
        <v>44765</v>
      </c>
    </row>
    <row r="39" spans="1:1" x14ac:dyDescent="0.15">
      <c r="A39" s="37">
        <v>44766</v>
      </c>
    </row>
    <row r="40" spans="1:1" x14ac:dyDescent="0.15">
      <c r="A40" s="37">
        <v>44772</v>
      </c>
    </row>
    <row r="41" spans="1:1" x14ac:dyDescent="0.15">
      <c r="A41" s="37">
        <v>44773</v>
      </c>
    </row>
    <row r="42" spans="1:1" x14ac:dyDescent="0.15">
      <c r="A42" s="37">
        <v>44779</v>
      </c>
    </row>
    <row r="43" spans="1:1" x14ac:dyDescent="0.15">
      <c r="A43" s="37">
        <v>44780</v>
      </c>
    </row>
    <row r="44" spans="1:1" x14ac:dyDescent="0.15">
      <c r="A44" s="37">
        <v>44784</v>
      </c>
    </row>
    <row r="45" spans="1:1" x14ac:dyDescent="0.15">
      <c r="A45" s="37">
        <v>44786</v>
      </c>
    </row>
    <row r="46" spans="1:1" x14ac:dyDescent="0.15">
      <c r="A46" s="37">
        <v>44787</v>
      </c>
    </row>
    <row r="47" spans="1:1" x14ac:dyDescent="0.15">
      <c r="A47" s="37">
        <v>44793</v>
      </c>
    </row>
    <row r="48" spans="1:1" x14ac:dyDescent="0.15">
      <c r="A48" s="37">
        <v>44794</v>
      </c>
    </row>
    <row r="49" spans="1:1" x14ac:dyDescent="0.15">
      <c r="A49" s="37">
        <v>44800</v>
      </c>
    </row>
    <row r="50" spans="1:1" x14ac:dyDescent="0.15">
      <c r="A50" s="37">
        <v>44801</v>
      </c>
    </row>
    <row r="51" spans="1:1" x14ac:dyDescent="0.15">
      <c r="A51" s="37">
        <v>44807</v>
      </c>
    </row>
    <row r="52" spans="1:1" x14ac:dyDescent="0.15">
      <c r="A52" s="37">
        <v>44808</v>
      </c>
    </row>
    <row r="53" spans="1:1" x14ac:dyDescent="0.15">
      <c r="A53" s="37">
        <v>44814</v>
      </c>
    </row>
    <row r="54" spans="1:1" x14ac:dyDescent="0.15">
      <c r="A54" s="37">
        <v>44815</v>
      </c>
    </row>
    <row r="55" spans="1:1" x14ac:dyDescent="0.15">
      <c r="A55" s="37">
        <v>44821</v>
      </c>
    </row>
    <row r="56" spans="1:1" x14ac:dyDescent="0.15">
      <c r="A56" s="37">
        <v>44822</v>
      </c>
    </row>
    <row r="57" spans="1:1" x14ac:dyDescent="0.15">
      <c r="A57" s="37">
        <v>44823</v>
      </c>
    </row>
    <row r="58" spans="1:1" x14ac:dyDescent="0.15">
      <c r="A58" s="37">
        <v>44827</v>
      </c>
    </row>
    <row r="59" spans="1:1" x14ac:dyDescent="0.15">
      <c r="A59" s="37">
        <v>44828</v>
      </c>
    </row>
    <row r="60" spans="1:1" x14ac:dyDescent="0.15">
      <c r="A60" s="37">
        <v>44829</v>
      </c>
    </row>
    <row r="61" spans="1:1" x14ac:dyDescent="0.15">
      <c r="A61" s="37">
        <v>44835</v>
      </c>
    </row>
    <row r="62" spans="1:1" x14ac:dyDescent="0.15">
      <c r="A62" s="37">
        <v>44836</v>
      </c>
    </row>
    <row r="63" spans="1:1" x14ac:dyDescent="0.15">
      <c r="A63" s="37">
        <v>44842</v>
      </c>
    </row>
    <row r="64" spans="1:1" x14ac:dyDescent="0.15">
      <c r="A64" s="37">
        <v>44843</v>
      </c>
    </row>
    <row r="65" spans="1:1" x14ac:dyDescent="0.15">
      <c r="A65" s="37">
        <v>44844</v>
      </c>
    </row>
    <row r="66" spans="1:1" x14ac:dyDescent="0.15">
      <c r="A66" s="37">
        <v>44849</v>
      </c>
    </row>
    <row r="67" spans="1:1" x14ac:dyDescent="0.15">
      <c r="A67" s="37">
        <v>44850</v>
      </c>
    </row>
    <row r="68" spans="1:1" x14ac:dyDescent="0.15">
      <c r="A68" s="37">
        <v>44856</v>
      </c>
    </row>
    <row r="69" spans="1:1" x14ac:dyDescent="0.15">
      <c r="A69" s="37">
        <v>44857</v>
      </c>
    </row>
    <row r="70" spans="1:1" x14ac:dyDescent="0.15">
      <c r="A70" s="37">
        <v>44863</v>
      </c>
    </row>
    <row r="71" spans="1:1" x14ac:dyDescent="0.15">
      <c r="A71" s="37">
        <v>44864</v>
      </c>
    </row>
    <row r="72" spans="1:1" x14ac:dyDescent="0.15">
      <c r="A72" s="37">
        <v>44868</v>
      </c>
    </row>
    <row r="73" spans="1:1" x14ac:dyDescent="0.15">
      <c r="A73" s="37">
        <v>44870</v>
      </c>
    </row>
    <row r="74" spans="1:1" x14ac:dyDescent="0.15">
      <c r="A74" s="37">
        <v>44871</v>
      </c>
    </row>
    <row r="75" spans="1:1" x14ac:dyDescent="0.15">
      <c r="A75" s="37">
        <v>44877</v>
      </c>
    </row>
    <row r="76" spans="1:1" x14ac:dyDescent="0.15">
      <c r="A76" s="37">
        <v>44878</v>
      </c>
    </row>
    <row r="77" spans="1:1" x14ac:dyDescent="0.15">
      <c r="A77" s="37">
        <v>44884</v>
      </c>
    </row>
    <row r="78" spans="1:1" x14ac:dyDescent="0.15">
      <c r="A78" s="37">
        <v>44885</v>
      </c>
    </row>
    <row r="79" spans="1:1" x14ac:dyDescent="0.15">
      <c r="A79" s="37">
        <v>44888</v>
      </c>
    </row>
    <row r="80" spans="1:1" x14ac:dyDescent="0.15">
      <c r="A80" s="37">
        <v>44891</v>
      </c>
    </row>
    <row r="81" spans="1:1" x14ac:dyDescent="0.15">
      <c r="A81" s="37">
        <v>44892</v>
      </c>
    </row>
    <row r="82" spans="1:1" x14ac:dyDescent="0.15">
      <c r="A82" s="37">
        <v>44898</v>
      </c>
    </row>
    <row r="83" spans="1:1" x14ac:dyDescent="0.15">
      <c r="A83" s="37">
        <v>44899</v>
      </c>
    </row>
    <row r="84" spans="1:1" x14ac:dyDescent="0.15">
      <c r="A84" s="37">
        <v>44905</v>
      </c>
    </row>
    <row r="85" spans="1:1" x14ac:dyDescent="0.15">
      <c r="A85" s="37">
        <v>44906</v>
      </c>
    </row>
    <row r="86" spans="1:1" x14ac:dyDescent="0.15">
      <c r="A86" s="37">
        <v>44912</v>
      </c>
    </row>
    <row r="87" spans="1:1" x14ac:dyDescent="0.15">
      <c r="A87" s="37">
        <v>44913</v>
      </c>
    </row>
    <row r="88" spans="1:1" x14ac:dyDescent="0.15">
      <c r="A88" s="37">
        <v>44919</v>
      </c>
    </row>
    <row r="89" spans="1:1" x14ac:dyDescent="0.15">
      <c r="A89" s="37">
        <v>44920</v>
      </c>
    </row>
    <row r="90" spans="1:1" x14ac:dyDescent="0.15">
      <c r="A90" s="37">
        <v>44924</v>
      </c>
    </row>
    <row r="91" spans="1:1" x14ac:dyDescent="0.15">
      <c r="A91" s="37">
        <v>44925</v>
      </c>
    </row>
    <row r="92" spans="1:1" x14ac:dyDescent="0.15">
      <c r="A92" s="37">
        <v>44926</v>
      </c>
    </row>
    <row r="93" spans="1:1" x14ac:dyDescent="0.15">
      <c r="A93" s="37">
        <v>44927</v>
      </c>
    </row>
    <row r="94" spans="1:1" x14ac:dyDescent="0.15">
      <c r="A94" s="37">
        <v>44928</v>
      </c>
    </row>
    <row r="95" spans="1:1" x14ac:dyDescent="0.15">
      <c r="A95" s="37">
        <v>44929</v>
      </c>
    </row>
    <row r="96" spans="1:1" x14ac:dyDescent="0.15">
      <c r="A96" s="37">
        <v>44933</v>
      </c>
    </row>
    <row r="97" spans="1:1" x14ac:dyDescent="0.15">
      <c r="A97" s="37">
        <v>44934</v>
      </c>
    </row>
    <row r="98" spans="1:1" x14ac:dyDescent="0.15">
      <c r="A98" s="37">
        <v>44935</v>
      </c>
    </row>
    <row r="99" spans="1:1" x14ac:dyDescent="0.15">
      <c r="A99" s="37">
        <v>44940</v>
      </c>
    </row>
    <row r="100" spans="1:1" x14ac:dyDescent="0.15">
      <c r="A100" s="37">
        <v>44941</v>
      </c>
    </row>
    <row r="101" spans="1:1" x14ac:dyDescent="0.15">
      <c r="A101" s="37">
        <v>44947</v>
      </c>
    </row>
    <row r="102" spans="1:1" x14ac:dyDescent="0.15">
      <c r="A102" s="37">
        <v>44948</v>
      </c>
    </row>
    <row r="103" spans="1:1" x14ac:dyDescent="0.15">
      <c r="A103" s="37">
        <v>44954</v>
      </c>
    </row>
    <row r="104" spans="1:1" x14ac:dyDescent="0.15">
      <c r="A104" s="37">
        <v>44955</v>
      </c>
    </row>
    <row r="105" spans="1:1" x14ac:dyDescent="0.15">
      <c r="A105" s="37">
        <v>44961</v>
      </c>
    </row>
    <row r="106" spans="1:1" x14ac:dyDescent="0.15">
      <c r="A106" s="37">
        <v>44962</v>
      </c>
    </row>
    <row r="107" spans="1:1" x14ac:dyDescent="0.15">
      <c r="A107" s="37">
        <v>44968</v>
      </c>
    </row>
    <row r="108" spans="1:1" x14ac:dyDescent="0.15">
      <c r="A108" s="37">
        <v>44969</v>
      </c>
    </row>
    <row r="109" spans="1:1" x14ac:dyDescent="0.15">
      <c r="A109" s="37">
        <v>44975</v>
      </c>
    </row>
    <row r="110" spans="1:1" x14ac:dyDescent="0.15">
      <c r="A110" s="37">
        <v>44976</v>
      </c>
    </row>
    <row r="111" spans="1:1" x14ac:dyDescent="0.15">
      <c r="A111" s="37">
        <v>44980</v>
      </c>
    </row>
    <row r="112" spans="1:1" x14ac:dyDescent="0.15">
      <c r="A112" s="37">
        <v>44982</v>
      </c>
    </row>
    <row r="113" spans="1:1" x14ac:dyDescent="0.15">
      <c r="A113" s="37">
        <v>44983</v>
      </c>
    </row>
    <row r="114" spans="1:1" x14ac:dyDescent="0.15">
      <c r="A114" s="37">
        <v>44989</v>
      </c>
    </row>
    <row r="115" spans="1:1" x14ac:dyDescent="0.15">
      <c r="A115" s="37">
        <v>44990</v>
      </c>
    </row>
    <row r="116" spans="1:1" x14ac:dyDescent="0.15">
      <c r="A116" s="37">
        <v>44996</v>
      </c>
    </row>
    <row r="117" spans="1:1" x14ac:dyDescent="0.15">
      <c r="A117" s="37">
        <v>44997</v>
      </c>
    </row>
    <row r="118" spans="1:1" x14ac:dyDescent="0.15">
      <c r="A118" s="37">
        <v>45003</v>
      </c>
    </row>
    <row r="119" spans="1:1" x14ac:dyDescent="0.15">
      <c r="A119" s="37">
        <v>45004</v>
      </c>
    </row>
    <row r="120" spans="1:1" x14ac:dyDescent="0.15">
      <c r="A120" s="37">
        <v>45006</v>
      </c>
    </row>
    <row r="121" spans="1:1" x14ac:dyDescent="0.15">
      <c r="A121" s="37">
        <v>45010</v>
      </c>
    </row>
    <row r="122" spans="1:1" x14ac:dyDescent="0.15">
      <c r="A122" s="37">
        <v>45011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2049-12B8-4C77-A4E0-41233481CC16}">
  <dimension ref="A1:P33"/>
  <sheetViews>
    <sheetView view="pageBreakPreview" zoomScaleNormal="100" zoomScaleSheetLayoutView="100" workbookViewId="0">
      <selection activeCell="A20" sqref="A20"/>
    </sheetView>
  </sheetViews>
  <sheetFormatPr defaultRowHeight="14.25" x14ac:dyDescent="0.15"/>
  <cols>
    <col min="1" max="2" width="4.125" style="58" customWidth="1"/>
    <col min="3" max="4" width="11.5" style="58" customWidth="1"/>
    <col min="5" max="6" width="11.125" style="58" customWidth="1"/>
    <col min="7" max="7" width="2.625" style="58" customWidth="1"/>
    <col min="8" max="8" width="3.125" style="58" customWidth="1"/>
    <col min="9" max="10" width="4.125" style="58" customWidth="1"/>
    <col min="11" max="12" width="11.5" style="58" customWidth="1"/>
    <col min="13" max="14" width="11.125" style="58" customWidth="1"/>
    <col min="15" max="15" width="2.625" style="58" customWidth="1"/>
    <col min="16" max="16384" width="9" style="58"/>
  </cols>
  <sheetData>
    <row r="1" spans="1:15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26.25" customHeight="1" x14ac:dyDescent="0.15">
      <c r="A2" s="277">
        <v>2022</v>
      </c>
      <c r="B2" s="277"/>
      <c r="C2" s="48" t="s">
        <v>0</v>
      </c>
      <c r="D2" s="237"/>
      <c r="E2" s="237"/>
      <c r="F2" s="237"/>
      <c r="G2" s="237"/>
      <c r="H2" s="59"/>
      <c r="I2" s="60" t="s">
        <v>1</v>
      </c>
      <c r="J2" s="60"/>
      <c r="K2" s="278"/>
      <c r="L2" s="278"/>
      <c r="M2" s="278"/>
      <c r="N2" s="278"/>
      <c r="O2" s="278"/>
    </row>
    <row r="3" spans="1:15" ht="26.25" customHeight="1" x14ac:dyDescent="0.15">
      <c r="A3" s="277">
        <v>4</v>
      </c>
      <c r="B3" s="277"/>
      <c r="C3" s="48" t="s">
        <v>2</v>
      </c>
      <c r="D3" s="48"/>
      <c r="E3" s="48"/>
      <c r="F3" s="48"/>
      <c r="G3" s="61"/>
      <c r="H3" s="61"/>
      <c r="I3" s="60" t="s">
        <v>3</v>
      </c>
      <c r="J3" s="60"/>
      <c r="K3" s="62"/>
      <c r="L3" s="63" t="s">
        <v>35</v>
      </c>
      <c r="M3" s="279"/>
      <c r="N3" s="279"/>
      <c r="O3" s="279"/>
    </row>
    <row r="4" spans="1:15" ht="6" customHeight="1" thickBot="1" x14ac:dyDescent="0.2"/>
    <row r="5" spans="1:15" ht="37.5" customHeight="1" x14ac:dyDescent="0.15">
      <c r="A5" s="274" t="s">
        <v>4</v>
      </c>
      <c r="B5" s="260" t="s">
        <v>5</v>
      </c>
      <c r="C5" s="262" t="s">
        <v>41</v>
      </c>
      <c r="D5" s="263"/>
      <c r="E5" s="264" t="s">
        <v>40</v>
      </c>
      <c r="F5" s="266" t="s">
        <v>36</v>
      </c>
      <c r="G5" s="267"/>
      <c r="H5" s="46"/>
      <c r="I5" s="274" t="s">
        <v>4</v>
      </c>
      <c r="J5" s="260" t="s">
        <v>5</v>
      </c>
      <c r="K5" s="262" t="s">
        <v>41</v>
      </c>
      <c r="L5" s="263"/>
      <c r="M5" s="264" t="s">
        <v>40</v>
      </c>
      <c r="N5" s="266" t="s">
        <v>36</v>
      </c>
      <c r="O5" s="267"/>
    </row>
    <row r="6" spans="1:15" ht="25.5" customHeight="1" thickBot="1" x14ac:dyDescent="0.2">
      <c r="A6" s="275"/>
      <c r="B6" s="261"/>
      <c r="C6" s="64" t="s">
        <v>42</v>
      </c>
      <c r="D6" s="65" t="s">
        <v>43</v>
      </c>
      <c r="E6" s="265"/>
      <c r="F6" s="268"/>
      <c r="G6" s="269"/>
      <c r="H6" s="66"/>
      <c r="I6" s="275"/>
      <c r="J6" s="261"/>
      <c r="K6" s="64" t="s">
        <v>42</v>
      </c>
      <c r="L6" s="65" t="s">
        <v>43</v>
      </c>
      <c r="M6" s="265"/>
      <c r="N6" s="268"/>
      <c r="O6" s="269"/>
    </row>
    <row r="7" spans="1:15" ht="30" customHeight="1" x14ac:dyDescent="0.15">
      <c r="A7" s="41">
        <f>DATE(A2,A3,1)</f>
        <v>44652</v>
      </c>
      <c r="B7" s="42">
        <f>A7</f>
        <v>44652</v>
      </c>
      <c r="C7" s="30"/>
      <c r="D7" s="31"/>
      <c r="E7" s="31" t="str">
        <f>IF(C7="","",D7-C7)</f>
        <v/>
      </c>
      <c r="F7" s="270"/>
      <c r="G7" s="271"/>
      <c r="H7" s="40"/>
      <c r="I7" s="41">
        <f>A22+1</f>
        <v>44668</v>
      </c>
      <c r="J7" s="42">
        <f>I7</f>
        <v>44668</v>
      </c>
      <c r="K7" s="43"/>
      <c r="L7" s="44"/>
      <c r="M7" s="44" t="str">
        <f>IF(K7="","",L7-K7)</f>
        <v/>
      </c>
      <c r="N7" s="272"/>
      <c r="O7" s="273"/>
    </row>
    <row r="8" spans="1:15" ht="30" customHeight="1" x14ac:dyDescent="0.15">
      <c r="A8" s="38">
        <f>A7+1</f>
        <v>44653</v>
      </c>
      <c r="B8" s="39">
        <f t="shared" ref="B8:B22" si="0">A8</f>
        <v>44653</v>
      </c>
      <c r="C8" s="30"/>
      <c r="D8" s="31"/>
      <c r="E8" s="31" t="str">
        <f t="shared" ref="E8:E22" si="1">IF(C8="","",D8-C8)</f>
        <v/>
      </c>
      <c r="F8" s="241"/>
      <c r="G8" s="242"/>
      <c r="H8" s="45"/>
      <c r="I8" s="38">
        <f>I7+1</f>
        <v>44669</v>
      </c>
      <c r="J8" s="39">
        <f t="shared" ref="J8:J20" si="2">I8</f>
        <v>44669</v>
      </c>
      <c r="K8" s="34"/>
      <c r="L8" s="33"/>
      <c r="M8" s="33" t="str">
        <f t="shared" ref="M8:M21" si="3">IF(K8="","",L8-K8)</f>
        <v/>
      </c>
      <c r="N8" s="259"/>
      <c r="O8" s="255"/>
    </row>
    <row r="9" spans="1:15" ht="30" customHeight="1" x14ac:dyDescent="0.15">
      <c r="A9" s="38">
        <f>A8+1</f>
        <v>44654</v>
      </c>
      <c r="B9" s="39">
        <f t="shared" si="0"/>
        <v>44654</v>
      </c>
      <c r="C9" s="30"/>
      <c r="D9" s="31"/>
      <c r="E9" s="31" t="str">
        <f t="shared" si="1"/>
        <v/>
      </c>
      <c r="F9" s="250"/>
      <c r="G9" s="251"/>
      <c r="H9" s="45"/>
      <c r="I9" s="38">
        <f t="shared" ref="I9:I20" si="4">I8+1</f>
        <v>44670</v>
      </c>
      <c r="J9" s="39">
        <f t="shared" si="2"/>
        <v>44670</v>
      </c>
      <c r="K9" s="34"/>
      <c r="L9" s="33"/>
      <c r="M9" s="33" t="str">
        <f t="shared" si="3"/>
        <v/>
      </c>
      <c r="N9" s="259"/>
      <c r="O9" s="255"/>
    </row>
    <row r="10" spans="1:15" ht="30" customHeight="1" x14ac:dyDescent="0.15">
      <c r="A10" s="38">
        <f t="shared" ref="A10:A22" si="5">A9+1</f>
        <v>44655</v>
      </c>
      <c r="B10" s="39">
        <f t="shared" si="0"/>
        <v>44655</v>
      </c>
      <c r="C10" s="30"/>
      <c r="D10" s="31"/>
      <c r="E10" s="31" t="str">
        <f t="shared" si="1"/>
        <v/>
      </c>
      <c r="F10" s="241"/>
      <c r="G10" s="242"/>
      <c r="H10" s="46"/>
      <c r="I10" s="38">
        <f t="shared" si="4"/>
        <v>44671</v>
      </c>
      <c r="J10" s="39">
        <f t="shared" si="2"/>
        <v>44671</v>
      </c>
      <c r="K10" s="34"/>
      <c r="L10" s="33"/>
      <c r="M10" s="33" t="str">
        <f t="shared" si="3"/>
        <v/>
      </c>
      <c r="N10" s="256"/>
      <c r="O10" s="257"/>
    </row>
    <row r="11" spans="1:15" ht="30" customHeight="1" x14ac:dyDescent="0.15">
      <c r="A11" s="38">
        <f t="shared" si="5"/>
        <v>44656</v>
      </c>
      <c r="B11" s="39">
        <f t="shared" si="0"/>
        <v>44656</v>
      </c>
      <c r="C11" s="30"/>
      <c r="D11" s="31"/>
      <c r="E11" s="31" t="str">
        <f t="shared" si="1"/>
        <v/>
      </c>
      <c r="F11" s="250"/>
      <c r="G11" s="251"/>
      <c r="H11" s="40"/>
      <c r="I11" s="38">
        <f t="shared" si="4"/>
        <v>44672</v>
      </c>
      <c r="J11" s="39">
        <f t="shared" si="2"/>
        <v>44672</v>
      </c>
      <c r="K11" s="35"/>
      <c r="L11" s="31"/>
      <c r="M11" s="31" t="str">
        <f t="shared" si="3"/>
        <v/>
      </c>
      <c r="N11" s="252"/>
      <c r="O11" s="253"/>
    </row>
    <row r="12" spans="1:15" ht="30" customHeight="1" x14ac:dyDescent="0.15">
      <c r="A12" s="38">
        <f t="shared" si="5"/>
        <v>44657</v>
      </c>
      <c r="B12" s="39">
        <f t="shared" si="0"/>
        <v>44657</v>
      </c>
      <c r="C12" s="30"/>
      <c r="D12" s="31"/>
      <c r="E12" s="31" t="str">
        <f t="shared" si="1"/>
        <v/>
      </c>
      <c r="F12" s="258"/>
      <c r="G12" s="244"/>
      <c r="H12" s="40"/>
      <c r="I12" s="38">
        <f t="shared" si="4"/>
        <v>44673</v>
      </c>
      <c r="J12" s="47">
        <f t="shared" si="2"/>
        <v>44673</v>
      </c>
      <c r="K12" s="30"/>
      <c r="L12" s="31"/>
      <c r="M12" s="31" t="str">
        <f t="shared" si="3"/>
        <v/>
      </c>
      <c r="N12" s="252"/>
      <c r="O12" s="253"/>
    </row>
    <row r="13" spans="1:15" ht="30" customHeight="1" x14ac:dyDescent="0.15">
      <c r="A13" s="38">
        <f t="shared" si="5"/>
        <v>44658</v>
      </c>
      <c r="B13" s="39">
        <f t="shared" si="0"/>
        <v>44658</v>
      </c>
      <c r="C13" s="30"/>
      <c r="D13" s="31"/>
      <c r="E13" s="31" t="str">
        <f t="shared" si="1"/>
        <v/>
      </c>
      <c r="F13" s="241"/>
      <c r="G13" s="242"/>
      <c r="H13" s="40"/>
      <c r="I13" s="38">
        <f t="shared" si="4"/>
        <v>44674</v>
      </c>
      <c r="J13" s="39">
        <f t="shared" si="2"/>
        <v>44674</v>
      </c>
      <c r="K13" s="30"/>
      <c r="L13" s="31"/>
      <c r="M13" s="31" t="str">
        <f t="shared" si="3"/>
        <v/>
      </c>
      <c r="N13" s="254"/>
      <c r="O13" s="255"/>
    </row>
    <row r="14" spans="1:15" ht="30" customHeight="1" x14ac:dyDescent="0.15">
      <c r="A14" s="38">
        <f t="shared" si="5"/>
        <v>44659</v>
      </c>
      <c r="B14" s="47">
        <f t="shared" si="0"/>
        <v>44659</v>
      </c>
      <c r="C14" s="30"/>
      <c r="D14" s="31"/>
      <c r="E14" s="31" t="str">
        <f t="shared" si="1"/>
        <v/>
      </c>
      <c r="F14" s="241"/>
      <c r="G14" s="242"/>
      <c r="H14" s="48"/>
      <c r="I14" s="38">
        <f t="shared" si="4"/>
        <v>44675</v>
      </c>
      <c r="J14" s="39">
        <f t="shared" si="2"/>
        <v>44675</v>
      </c>
      <c r="K14" s="30"/>
      <c r="L14" s="31"/>
      <c r="M14" s="31" t="str">
        <f t="shared" si="3"/>
        <v/>
      </c>
      <c r="N14" s="254"/>
      <c r="O14" s="255"/>
    </row>
    <row r="15" spans="1:15" ht="30" customHeight="1" x14ac:dyDescent="0.15">
      <c r="A15" s="38">
        <f t="shared" si="5"/>
        <v>44660</v>
      </c>
      <c r="B15" s="39">
        <f t="shared" si="0"/>
        <v>44660</v>
      </c>
      <c r="C15" s="30"/>
      <c r="D15" s="31"/>
      <c r="E15" s="31" t="str">
        <f t="shared" si="1"/>
        <v/>
      </c>
      <c r="F15" s="250"/>
      <c r="G15" s="251"/>
      <c r="H15" s="45"/>
      <c r="I15" s="38">
        <f t="shared" si="4"/>
        <v>44676</v>
      </c>
      <c r="J15" s="39">
        <f t="shared" si="2"/>
        <v>44676</v>
      </c>
      <c r="K15" s="30"/>
      <c r="L15" s="31"/>
      <c r="M15" s="31" t="str">
        <f t="shared" si="3"/>
        <v/>
      </c>
      <c r="N15" s="256"/>
      <c r="O15" s="257"/>
    </row>
    <row r="16" spans="1:15" ht="30" customHeight="1" x14ac:dyDescent="0.15">
      <c r="A16" s="38">
        <f t="shared" si="5"/>
        <v>44661</v>
      </c>
      <c r="B16" s="39">
        <f t="shared" si="0"/>
        <v>44661</v>
      </c>
      <c r="C16" s="30"/>
      <c r="D16" s="31"/>
      <c r="E16" s="31" t="str">
        <f t="shared" si="1"/>
        <v/>
      </c>
      <c r="F16" s="250"/>
      <c r="G16" s="251"/>
      <c r="H16" s="45"/>
      <c r="I16" s="38">
        <f t="shared" si="4"/>
        <v>44677</v>
      </c>
      <c r="J16" s="39">
        <f t="shared" si="2"/>
        <v>44677</v>
      </c>
      <c r="K16" s="30"/>
      <c r="L16" s="31"/>
      <c r="M16" s="31" t="str">
        <f t="shared" si="3"/>
        <v/>
      </c>
      <c r="N16" s="252"/>
      <c r="O16" s="253"/>
    </row>
    <row r="17" spans="1:16" ht="30" customHeight="1" x14ac:dyDescent="0.15">
      <c r="A17" s="38">
        <f t="shared" si="5"/>
        <v>44662</v>
      </c>
      <c r="B17" s="39">
        <f t="shared" si="0"/>
        <v>44662</v>
      </c>
      <c r="C17" s="32"/>
      <c r="D17" s="33"/>
      <c r="E17" s="31" t="str">
        <f t="shared" si="1"/>
        <v/>
      </c>
      <c r="F17" s="250"/>
      <c r="G17" s="251"/>
      <c r="H17" s="45"/>
      <c r="I17" s="38">
        <f t="shared" si="4"/>
        <v>44678</v>
      </c>
      <c r="J17" s="39">
        <f t="shared" si="2"/>
        <v>44678</v>
      </c>
      <c r="K17" s="30"/>
      <c r="L17" s="31"/>
      <c r="M17" s="31" t="str">
        <f t="shared" si="3"/>
        <v/>
      </c>
      <c r="N17" s="252"/>
      <c r="O17" s="253"/>
    </row>
    <row r="18" spans="1:16" ht="30" customHeight="1" x14ac:dyDescent="0.15">
      <c r="A18" s="38">
        <f t="shared" si="5"/>
        <v>44663</v>
      </c>
      <c r="B18" s="39">
        <f t="shared" si="0"/>
        <v>44663</v>
      </c>
      <c r="C18" s="32"/>
      <c r="D18" s="33"/>
      <c r="E18" s="31" t="str">
        <f t="shared" si="1"/>
        <v/>
      </c>
      <c r="F18" s="250"/>
      <c r="G18" s="251"/>
      <c r="H18" s="45"/>
      <c r="I18" s="38">
        <f t="shared" si="4"/>
        <v>44679</v>
      </c>
      <c r="J18" s="39">
        <f t="shared" si="2"/>
        <v>44679</v>
      </c>
      <c r="K18" s="30"/>
      <c r="L18" s="31"/>
      <c r="M18" s="31" t="str">
        <f t="shared" si="3"/>
        <v/>
      </c>
      <c r="N18" s="252"/>
      <c r="O18" s="253"/>
    </row>
    <row r="19" spans="1:16" ht="30" customHeight="1" x14ac:dyDescent="0.15">
      <c r="A19" s="38">
        <f t="shared" si="5"/>
        <v>44664</v>
      </c>
      <c r="B19" s="39">
        <f t="shared" si="0"/>
        <v>44664</v>
      </c>
      <c r="C19" s="32"/>
      <c r="D19" s="33"/>
      <c r="E19" s="33" t="str">
        <f t="shared" si="1"/>
        <v/>
      </c>
      <c r="F19" s="241"/>
      <c r="G19" s="242"/>
      <c r="H19" s="45"/>
      <c r="I19" s="38">
        <f t="shared" si="4"/>
        <v>44680</v>
      </c>
      <c r="J19" s="39">
        <f t="shared" si="2"/>
        <v>44680</v>
      </c>
      <c r="K19" s="30"/>
      <c r="L19" s="31"/>
      <c r="M19" s="31" t="str">
        <f t="shared" si="3"/>
        <v/>
      </c>
      <c r="N19" s="254"/>
      <c r="O19" s="255"/>
    </row>
    <row r="20" spans="1:16" ht="30" customHeight="1" x14ac:dyDescent="0.15">
      <c r="A20" s="38">
        <f t="shared" si="5"/>
        <v>44665</v>
      </c>
      <c r="B20" s="39">
        <f t="shared" si="0"/>
        <v>44665</v>
      </c>
      <c r="C20" s="32"/>
      <c r="D20" s="33"/>
      <c r="E20" s="33" t="str">
        <f t="shared" si="1"/>
        <v/>
      </c>
      <c r="F20" s="241"/>
      <c r="G20" s="242"/>
      <c r="H20" s="46"/>
      <c r="I20" s="38">
        <f t="shared" si="4"/>
        <v>44681</v>
      </c>
      <c r="J20" s="39">
        <f t="shared" si="2"/>
        <v>44681</v>
      </c>
      <c r="K20" s="30"/>
      <c r="L20" s="31"/>
      <c r="M20" s="31" t="str">
        <f t="shared" si="3"/>
        <v/>
      </c>
      <c r="N20" s="243"/>
      <c r="O20" s="244"/>
    </row>
    <row r="21" spans="1:16" ht="30" customHeight="1" thickBot="1" x14ac:dyDescent="0.2">
      <c r="A21" s="38">
        <f t="shared" si="5"/>
        <v>44666</v>
      </c>
      <c r="B21" s="39">
        <f t="shared" si="0"/>
        <v>44666</v>
      </c>
      <c r="C21" s="32"/>
      <c r="D21" s="33"/>
      <c r="E21" s="33" t="str">
        <f t="shared" si="1"/>
        <v/>
      </c>
      <c r="F21" s="245"/>
      <c r="G21" s="244"/>
      <c r="H21" s="46"/>
      <c r="I21" s="36"/>
      <c r="J21" s="57"/>
      <c r="K21" s="50"/>
      <c r="L21" s="51"/>
      <c r="M21" s="51" t="str">
        <f t="shared" si="3"/>
        <v/>
      </c>
      <c r="N21" s="246"/>
      <c r="O21" s="247"/>
    </row>
    <row r="22" spans="1:16" ht="30" customHeight="1" thickBot="1" x14ac:dyDescent="0.2">
      <c r="A22" s="49">
        <f t="shared" si="5"/>
        <v>44667</v>
      </c>
      <c r="B22" s="52">
        <f t="shared" si="0"/>
        <v>44667</v>
      </c>
      <c r="C22" s="53"/>
      <c r="D22" s="51"/>
      <c r="E22" s="51" t="str">
        <f t="shared" si="1"/>
        <v/>
      </c>
      <c r="F22" s="248"/>
      <c r="G22" s="247"/>
      <c r="H22" s="45"/>
      <c r="I22" s="249" t="s">
        <v>38</v>
      </c>
      <c r="J22" s="239"/>
      <c r="K22" s="239"/>
      <c r="L22" s="239"/>
      <c r="M22" s="54">
        <f>SUM(E7:E22,M7:M21)</f>
        <v>0</v>
      </c>
      <c r="N22" s="55"/>
      <c r="O22" s="56"/>
    </row>
    <row r="23" spans="1:16" ht="6" customHeight="1" x14ac:dyDescent="0.15">
      <c r="A23" s="67"/>
      <c r="D23" s="67"/>
      <c r="E23" s="67"/>
      <c r="F23" s="68"/>
      <c r="G23" s="69"/>
      <c r="H23" s="69"/>
      <c r="I23" s="236"/>
      <c r="J23" s="236"/>
      <c r="K23" s="69"/>
      <c r="L23" s="69"/>
      <c r="M23" s="69"/>
      <c r="N23" s="69"/>
    </row>
    <row r="24" spans="1:16" ht="21.75" customHeight="1" thickBot="1" x14ac:dyDescent="0.2">
      <c r="A24" s="67"/>
      <c r="D24" s="67"/>
      <c r="E24" s="67"/>
      <c r="F24" s="68"/>
      <c r="G24" s="69"/>
      <c r="H24" s="69"/>
      <c r="I24" s="237"/>
      <c r="J24" s="237"/>
      <c r="K24" s="237"/>
      <c r="L24" s="237"/>
      <c r="M24" s="69"/>
      <c r="N24" s="69"/>
    </row>
    <row r="25" spans="1:16" ht="22.5" customHeight="1" thickBot="1" x14ac:dyDescent="0.2">
      <c r="A25" s="67"/>
      <c r="D25" s="67"/>
      <c r="E25" s="67"/>
      <c r="F25" s="68"/>
      <c r="G25" s="69"/>
      <c r="H25" s="69"/>
      <c r="I25" s="238" t="s">
        <v>37</v>
      </c>
      <c r="J25" s="239"/>
      <c r="K25" s="239"/>
      <c r="L25" s="240"/>
      <c r="M25" s="70" t="str">
        <f>IF(M22&gt;Sheet1!A2*Sheet1!C2+Sheet1!A5,"要","不要")</f>
        <v>不要</v>
      </c>
      <c r="N25" s="69"/>
    </row>
    <row r="26" spans="1:16" ht="22.5" customHeight="1" x14ac:dyDescent="0.15">
      <c r="A26" s="67"/>
      <c r="D26" s="67"/>
      <c r="E26" s="67"/>
      <c r="F26" s="68"/>
      <c r="G26" s="69"/>
      <c r="H26" s="69"/>
      <c r="I26" s="59"/>
      <c r="J26" s="59"/>
      <c r="K26" s="59"/>
      <c r="L26" s="59"/>
      <c r="M26" s="71"/>
      <c r="N26" s="69"/>
    </row>
    <row r="27" spans="1:16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72"/>
    </row>
    <row r="28" spans="1:16" s="73" customFormat="1" ht="29.25" customHeight="1" x14ac:dyDescent="0.15">
      <c r="A28" s="79" t="s">
        <v>61</v>
      </c>
      <c r="B28" s="235" t="s">
        <v>70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72"/>
    </row>
    <row r="29" spans="1:16" s="73" customFormat="1" ht="22.5" customHeight="1" x14ac:dyDescent="0.15">
      <c r="A29" s="79" t="s">
        <v>62</v>
      </c>
      <c r="B29" s="235" t="s">
        <v>68</v>
      </c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74"/>
    </row>
    <row r="30" spans="1:16" s="73" customFormat="1" ht="29.25" customHeight="1" x14ac:dyDescent="0.15">
      <c r="A30" s="78" t="s">
        <v>63</v>
      </c>
      <c r="B30" s="218" t="s">
        <v>73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75"/>
    </row>
    <row r="31" spans="1:16" s="77" customFormat="1" ht="44.25" customHeight="1" x14ac:dyDescent="0.15">
      <c r="A31" s="79" t="s">
        <v>64</v>
      </c>
      <c r="B31" s="235" t="s">
        <v>72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76"/>
    </row>
    <row r="32" spans="1:16" s="73" customFormat="1" ht="22.5" customHeight="1" x14ac:dyDescent="0.15">
      <c r="A32" s="78" t="s">
        <v>65</v>
      </c>
      <c r="B32" s="217" t="s">
        <v>69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75"/>
    </row>
    <row r="33" spans="1:16" s="73" customFormat="1" ht="29.25" customHeight="1" x14ac:dyDescent="0.15">
      <c r="A33" s="79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75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I23:J23"/>
    <mergeCell ref="I24:L24"/>
    <mergeCell ref="I25:L25"/>
    <mergeCell ref="F20:G20"/>
    <mergeCell ref="N20:O20"/>
    <mergeCell ref="F21:G21"/>
    <mergeCell ref="N21:O21"/>
    <mergeCell ref="F22:G22"/>
    <mergeCell ref="I22:L22"/>
    <mergeCell ref="B33:O33"/>
    <mergeCell ref="B27:O27"/>
    <mergeCell ref="B28:O28"/>
    <mergeCell ref="B29:O29"/>
    <mergeCell ref="B30:O30"/>
    <mergeCell ref="B31:O31"/>
    <mergeCell ref="B32:O32"/>
  </mergeCells>
  <phoneticPr fontId="2"/>
  <conditionalFormatting sqref="A7:G22">
    <cfRule type="expression" dxfId="26" priority="1">
      <formula>COUNTIF(休日,$A7)=1</formula>
    </cfRule>
  </conditionalFormatting>
  <conditionalFormatting sqref="I7:O20">
    <cfRule type="expression" dxfId="25" priority="2">
      <formula>COUNTIF(休日,$I7)=1</formula>
    </cfRule>
  </conditionalFormatting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tabSelected="1" view="pageBreakPreview" zoomScale="89" zoomScaleNormal="100" zoomScaleSheetLayoutView="89" workbookViewId="0">
      <selection activeCell="Y15" sqref="Y15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4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45748</v>
      </c>
      <c r="B7" s="42">
        <f>A7</f>
        <v>45748</v>
      </c>
      <c r="C7" s="102">
        <f>+$U$7</f>
        <v>0.35416666666666669</v>
      </c>
      <c r="D7" s="103">
        <f>+$V$7</f>
        <v>0.75</v>
      </c>
      <c r="E7" s="103">
        <f>IF(C7="","",D7-C7)</f>
        <v>0.39583333333333331</v>
      </c>
      <c r="F7" s="219"/>
      <c r="G7" s="220"/>
      <c r="H7" s="317"/>
      <c r="I7" s="318"/>
      <c r="J7" s="40"/>
      <c r="K7" s="41">
        <f>A22+1</f>
        <v>45764</v>
      </c>
      <c r="L7" s="42">
        <f>K7</f>
        <v>45764</v>
      </c>
      <c r="M7" s="111">
        <f t="shared" ref="M7:M8" si="0">+$U$7</f>
        <v>0.35416666666666669</v>
      </c>
      <c r="N7" s="112">
        <f t="shared" ref="N7:N8" si="1"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45749</v>
      </c>
      <c r="B8" s="39">
        <f t="shared" ref="B8:B22" si="2">A8</f>
        <v>45749</v>
      </c>
      <c r="C8" s="102">
        <f t="shared" ref="C8:C10" si="3">+$U$7</f>
        <v>0.35416666666666669</v>
      </c>
      <c r="D8" s="103">
        <f t="shared" ref="D8:D10" si="4">+$V$7</f>
        <v>0.75</v>
      </c>
      <c r="E8" s="103">
        <f t="shared" ref="E8:E22" si="5">IF(C8="","",D8-C8)</f>
        <v>0.39583333333333331</v>
      </c>
      <c r="F8" s="221"/>
      <c r="G8" s="222"/>
      <c r="H8" s="297"/>
      <c r="I8" s="298"/>
      <c r="J8" s="45"/>
      <c r="K8" s="38">
        <f>K7+1</f>
        <v>45765</v>
      </c>
      <c r="L8" s="39">
        <f t="shared" ref="L8:L20" si="6">K8</f>
        <v>45765</v>
      </c>
      <c r="M8" s="113">
        <f t="shared" si="0"/>
        <v>0.35416666666666669</v>
      </c>
      <c r="N8" s="105">
        <f t="shared" si="1"/>
        <v>0.75</v>
      </c>
      <c r="O8" s="105">
        <f t="shared" ref="O8:P21" si="7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45750</v>
      </c>
      <c r="B9" s="39">
        <f t="shared" si="2"/>
        <v>45750</v>
      </c>
      <c r="C9" s="102">
        <f t="shared" si="3"/>
        <v>0.35416666666666669</v>
      </c>
      <c r="D9" s="103">
        <f t="shared" si="4"/>
        <v>0.75</v>
      </c>
      <c r="E9" s="103">
        <f t="shared" si="5"/>
        <v>0.39583333333333331</v>
      </c>
      <c r="F9" s="221"/>
      <c r="G9" s="222"/>
      <c r="H9" s="289"/>
      <c r="I9" s="290"/>
      <c r="J9" s="45"/>
      <c r="K9" s="38">
        <f t="shared" ref="K9:K20" si="8">K8+1</f>
        <v>45766</v>
      </c>
      <c r="L9" s="39">
        <f t="shared" si="6"/>
        <v>45766</v>
      </c>
      <c r="M9" s="113"/>
      <c r="N9" s="105"/>
      <c r="O9" s="105" t="str">
        <f t="shared" si="7"/>
        <v/>
      </c>
      <c r="P9" s="221"/>
      <c r="Q9" s="222"/>
      <c r="R9" s="305"/>
      <c r="S9" s="306"/>
    </row>
    <row r="10" spans="1:22" ht="30" customHeight="1" x14ac:dyDescent="0.15">
      <c r="A10" s="38">
        <f t="shared" ref="A10:A22" si="9">A9+1</f>
        <v>45751</v>
      </c>
      <c r="B10" s="39">
        <f t="shared" si="2"/>
        <v>45751</v>
      </c>
      <c r="C10" s="102">
        <f t="shared" si="3"/>
        <v>0.35416666666666669</v>
      </c>
      <c r="D10" s="103">
        <f t="shared" si="4"/>
        <v>0.75</v>
      </c>
      <c r="E10" s="103">
        <f t="shared" si="5"/>
        <v>0.39583333333333331</v>
      </c>
      <c r="F10" s="221"/>
      <c r="G10" s="222"/>
      <c r="H10" s="297"/>
      <c r="I10" s="298"/>
      <c r="J10" s="46"/>
      <c r="K10" s="130">
        <f t="shared" si="8"/>
        <v>45767</v>
      </c>
      <c r="L10" s="131">
        <f t="shared" si="6"/>
        <v>45767</v>
      </c>
      <c r="M10" s="132"/>
      <c r="N10" s="133"/>
      <c r="O10" s="133" t="str">
        <f t="shared" si="7"/>
        <v/>
      </c>
      <c r="P10" s="295"/>
      <c r="Q10" s="296"/>
      <c r="R10" s="307"/>
      <c r="S10" s="308"/>
    </row>
    <row r="11" spans="1:22" ht="30" customHeight="1" x14ac:dyDescent="0.15">
      <c r="A11" s="38">
        <f t="shared" si="9"/>
        <v>45752</v>
      </c>
      <c r="B11" s="39">
        <f t="shared" si="2"/>
        <v>45752</v>
      </c>
      <c r="C11" s="102"/>
      <c r="D11" s="103"/>
      <c r="E11" s="103" t="str">
        <f t="shared" si="5"/>
        <v/>
      </c>
      <c r="F11" s="221"/>
      <c r="G11" s="222"/>
      <c r="H11" s="289"/>
      <c r="I11" s="290"/>
      <c r="J11" s="40"/>
      <c r="K11" s="130">
        <f t="shared" si="8"/>
        <v>45768</v>
      </c>
      <c r="L11" s="131">
        <f t="shared" si="6"/>
        <v>45768</v>
      </c>
      <c r="M11" s="134">
        <f t="shared" ref="M11:M15" si="10">+$U$7</f>
        <v>0.35416666666666669</v>
      </c>
      <c r="N11" s="135">
        <f t="shared" ref="N11:N15" si="11">+$V$7</f>
        <v>0.75</v>
      </c>
      <c r="O11" s="135">
        <f t="shared" si="7"/>
        <v>0.39583333333333331</v>
      </c>
      <c r="P11" s="295"/>
      <c r="Q11" s="296"/>
      <c r="R11" s="291"/>
      <c r="S11" s="292"/>
    </row>
    <row r="12" spans="1:22" ht="30" customHeight="1" x14ac:dyDescent="0.15">
      <c r="A12" s="98">
        <f t="shared" si="9"/>
        <v>45753</v>
      </c>
      <c r="B12" s="99">
        <f t="shared" si="2"/>
        <v>45753</v>
      </c>
      <c r="C12" s="84"/>
      <c r="D12" s="85"/>
      <c r="E12" s="85" t="str">
        <f t="shared" si="5"/>
        <v/>
      </c>
      <c r="F12" s="223"/>
      <c r="G12" s="224"/>
      <c r="H12" s="212"/>
      <c r="I12" s="213"/>
      <c r="J12" s="40"/>
      <c r="K12" s="136">
        <f t="shared" si="8"/>
        <v>45769</v>
      </c>
      <c r="L12" s="137">
        <f t="shared" si="6"/>
        <v>45769</v>
      </c>
      <c r="M12" s="138">
        <f t="shared" si="10"/>
        <v>0.35416666666666669</v>
      </c>
      <c r="N12" s="139">
        <f t="shared" si="11"/>
        <v>0.75</v>
      </c>
      <c r="O12" s="139">
        <f t="shared" si="7"/>
        <v>0.39583333333333331</v>
      </c>
      <c r="P12" s="303"/>
      <c r="Q12" s="304"/>
      <c r="R12" s="301"/>
      <c r="S12" s="302"/>
    </row>
    <row r="13" spans="1:22" ht="30" customHeight="1" x14ac:dyDescent="0.15">
      <c r="A13" s="148">
        <f t="shared" si="9"/>
        <v>45754</v>
      </c>
      <c r="B13" s="149">
        <f t="shared" si="2"/>
        <v>45754</v>
      </c>
      <c r="C13" s="82">
        <f t="shared" ref="C13:C17" si="12">+$U$7</f>
        <v>0.35416666666666669</v>
      </c>
      <c r="D13" s="83">
        <f t="shared" ref="D13:D17" si="13">+$V$7</f>
        <v>0.75</v>
      </c>
      <c r="E13" s="83">
        <f t="shared" si="5"/>
        <v>0.39583333333333331</v>
      </c>
      <c r="F13" s="221"/>
      <c r="G13" s="222"/>
      <c r="H13" s="188"/>
      <c r="I13" s="189"/>
      <c r="J13" s="40"/>
      <c r="K13" s="136">
        <f t="shared" si="8"/>
        <v>45770</v>
      </c>
      <c r="L13" s="140">
        <f t="shared" si="6"/>
        <v>45770</v>
      </c>
      <c r="M13" s="138">
        <f t="shared" si="10"/>
        <v>0.35416666666666669</v>
      </c>
      <c r="N13" s="139">
        <f t="shared" si="11"/>
        <v>0.75</v>
      </c>
      <c r="O13" s="139">
        <f t="shared" si="7"/>
        <v>0.39583333333333331</v>
      </c>
      <c r="P13" s="303"/>
      <c r="Q13" s="304"/>
      <c r="R13" s="293"/>
      <c r="S13" s="294"/>
    </row>
    <row r="14" spans="1:22" ht="30" customHeight="1" x14ac:dyDescent="0.15">
      <c r="A14" s="38">
        <f t="shared" si="9"/>
        <v>45755</v>
      </c>
      <c r="B14" s="47">
        <f t="shared" si="2"/>
        <v>45755</v>
      </c>
      <c r="C14" s="102">
        <f t="shared" si="12"/>
        <v>0.35416666666666669</v>
      </c>
      <c r="D14" s="103">
        <f t="shared" si="13"/>
        <v>0.75</v>
      </c>
      <c r="E14" s="103">
        <f t="shared" si="5"/>
        <v>0.39583333333333331</v>
      </c>
      <c r="F14" s="221"/>
      <c r="G14" s="222"/>
      <c r="H14" s="297"/>
      <c r="I14" s="298"/>
      <c r="J14" s="48"/>
      <c r="K14" s="136">
        <f t="shared" si="8"/>
        <v>45771</v>
      </c>
      <c r="L14" s="140">
        <f t="shared" si="6"/>
        <v>45771</v>
      </c>
      <c r="M14" s="138">
        <f t="shared" si="10"/>
        <v>0.35416666666666669</v>
      </c>
      <c r="N14" s="139">
        <f t="shared" si="11"/>
        <v>0.75</v>
      </c>
      <c r="O14" s="139">
        <f t="shared" si="7"/>
        <v>0.39583333333333331</v>
      </c>
      <c r="P14" s="303"/>
      <c r="Q14" s="304"/>
      <c r="R14" s="293"/>
      <c r="S14" s="294"/>
    </row>
    <row r="15" spans="1:22" ht="30" customHeight="1" x14ac:dyDescent="0.15">
      <c r="A15" s="38">
        <f t="shared" si="9"/>
        <v>45756</v>
      </c>
      <c r="B15" s="39">
        <f t="shared" si="2"/>
        <v>45756</v>
      </c>
      <c r="C15" s="102">
        <f t="shared" si="12"/>
        <v>0.35416666666666669</v>
      </c>
      <c r="D15" s="103">
        <f t="shared" si="13"/>
        <v>0.75</v>
      </c>
      <c r="E15" s="103">
        <f t="shared" si="5"/>
        <v>0.39583333333333331</v>
      </c>
      <c r="F15" s="221"/>
      <c r="G15" s="222"/>
      <c r="H15" s="289"/>
      <c r="I15" s="290"/>
      <c r="J15" s="45"/>
      <c r="K15" s="136">
        <f t="shared" si="8"/>
        <v>45772</v>
      </c>
      <c r="L15" s="140">
        <f t="shared" si="6"/>
        <v>45772</v>
      </c>
      <c r="M15" s="138">
        <f t="shared" si="10"/>
        <v>0.35416666666666669</v>
      </c>
      <c r="N15" s="139">
        <f t="shared" si="11"/>
        <v>0.75</v>
      </c>
      <c r="O15" s="139">
        <f t="shared" si="7"/>
        <v>0.39583333333333331</v>
      </c>
      <c r="P15" s="303"/>
      <c r="Q15" s="304"/>
      <c r="R15" s="299"/>
      <c r="S15" s="300"/>
    </row>
    <row r="16" spans="1:22" ht="30" customHeight="1" x14ac:dyDescent="0.15">
      <c r="A16" s="38">
        <f t="shared" si="9"/>
        <v>45757</v>
      </c>
      <c r="B16" s="39">
        <f t="shared" si="2"/>
        <v>45757</v>
      </c>
      <c r="C16" s="102">
        <f t="shared" si="12"/>
        <v>0.35416666666666669</v>
      </c>
      <c r="D16" s="103">
        <f t="shared" si="13"/>
        <v>0.75</v>
      </c>
      <c r="E16" s="103">
        <f t="shared" si="5"/>
        <v>0.39583333333333331</v>
      </c>
      <c r="F16" s="221"/>
      <c r="G16" s="222"/>
      <c r="H16" s="289"/>
      <c r="I16" s="290"/>
      <c r="J16" s="45"/>
      <c r="K16" s="136">
        <f t="shared" si="8"/>
        <v>45773</v>
      </c>
      <c r="L16" s="140">
        <f t="shared" si="6"/>
        <v>45773</v>
      </c>
      <c r="M16" s="138"/>
      <c r="N16" s="139"/>
      <c r="O16" s="139" t="str">
        <f t="shared" si="7"/>
        <v/>
      </c>
      <c r="P16" s="303"/>
      <c r="Q16" s="304"/>
      <c r="R16" s="301"/>
      <c r="S16" s="302"/>
    </row>
    <row r="17" spans="1:20" ht="30" customHeight="1" x14ac:dyDescent="0.15">
      <c r="A17" s="38">
        <f t="shared" si="9"/>
        <v>45758</v>
      </c>
      <c r="B17" s="39">
        <f t="shared" si="2"/>
        <v>45758</v>
      </c>
      <c r="C17" s="104">
        <f t="shared" si="12"/>
        <v>0.35416666666666669</v>
      </c>
      <c r="D17" s="105">
        <f t="shared" si="13"/>
        <v>0.75</v>
      </c>
      <c r="E17" s="103">
        <f t="shared" si="5"/>
        <v>0.39583333333333331</v>
      </c>
      <c r="F17" s="221"/>
      <c r="G17" s="222"/>
      <c r="H17" s="289"/>
      <c r="I17" s="290"/>
      <c r="J17" s="45"/>
      <c r="K17" s="130">
        <f t="shared" si="8"/>
        <v>45774</v>
      </c>
      <c r="L17" s="131">
        <f t="shared" si="6"/>
        <v>45774</v>
      </c>
      <c r="M17" s="141"/>
      <c r="N17" s="135"/>
      <c r="O17" s="135" t="str">
        <f t="shared" si="7"/>
        <v/>
      </c>
      <c r="P17" s="295"/>
      <c r="Q17" s="296"/>
      <c r="R17" s="291"/>
      <c r="S17" s="292"/>
    </row>
    <row r="18" spans="1:20" ht="30" customHeight="1" x14ac:dyDescent="0.15">
      <c r="A18" s="38">
        <f t="shared" si="9"/>
        <v>45759</v>
      </c>
      <c r="B18" s="39">
        <f t="shared" si="2"/>
        <v>45759</v>
      </c>
      <c r="C18" s="104"/>
      <c r="D18" s="105"/>
      <c r="E18" s="103" t="str">
        <f t="shared" si="5"/>
        <v/>
      </c>
      <c r="F18" s="221"/>
      <c r="G18" s="222"/>
      <c r="H18" s="289"/>
      <c r="I18" s="290"/>
      <c r="J18" s="45"/>
      <c r="K18" s="130">
        <f t="shared" si="8"/>
        <v>45775</v>
      </c>
      <c r="L18" s="131">
        <f t="shared" si="6"/>
        <v>45775</v>
      </c>
      <c r="M18" s="141">
        <f>+$U$7</f>
        <v>0.35416666666666669</v>
      </c>
      <c r="N18" s="135">
        <f>+$V$7</f>
        <v>0.75</v>
      </c>
      <c r="O18" s="135">
        <f t="shared" si="7"/>
        <v>0.39583333333333331</v>
      </c>
      <c r="P18" s="295"/>
      <c r="Q18" s="296"/>
      <c r="R18" s="291"/>
      <c r="S18" s="292"/>
    </row>
    <row r="19" spans="1:20" ht="30" customHeight="1" x14ac:dyDescent="0.15">
      <c r="A19" s="98">
        <f t="shared" si="9"/>
        <v>45760</v>
      </c>
      <c r="B19" s="99">
        <f t="shared" si="2"/>
        <v>45760</v>
      </c>
      <c r="C19" s="88"/>
      <c r="D19" s="89"/>
      <c r="E19" s="89" t="str">
        <f t="shared" si="5"/>
        <v/>
      </c>
      <c r="F19" s="223"/>
      <c r="G19" s="224"/>
      <c r="H19" s="186"/>
      <c r="I19" s="187"/>
      <c r="J19" s="45"/>
      <c r="K19" s="136">
        <f t="shared" si="8"/>
        <v>45776</v>
      </c>
      <c r="L19" s="140">
        <f t="shared" si="6"/>
        <v>45776</v>
      </c>
      <c r="M19" s="138"/>
      <c r="N19" s="139"/>
      <c r="O19" s="139" t="str">
        <f t="shared" si="7"/>
        <v/>
      </c>
      <c r="P19" s="287"/>
      <c r="Q19" s="288"/>
      <c r="R19" s="293"/>
      <c r="S19" s="294"/>
    </row>
    <row r="20" spans="1:20" ht="30" customHeight="1" x14ac:dyDescent="0.15">
      <c r="A20" s="148">
        <f t="shared" si="9"/>
        <v>45761</v>
      </c>
      <c r="B20" s="149">
        <f t="shared" si="2"/>
        <v>45761</v>
      </c>
      <c r="C20" s="86">
        <f t="shared" ref="C20:C22" si="14">+$U$7</f>
        <v>0.35416666666666669</v>
      </c>
      <c r="D20" s="87">
        <f t="shared" ref="D20:D22" si="15">+$V$7</f>
        <v>0.75</v>
      </c>
      <c r="E20" s="87">
        <f t="shared" si="5"/>
        <v>0.39583333333333331</v>
      </c>
      <c r="F20" s="221"/>
      <c r="G20" s="222"/>
      <c r="H20" s="188"/>
      <c r="I20" s="189"/>
      <c r="J20" s="46"/>
      <c r="K20" s="136">
        <f t="shared" si="8"/>
        <v>45777</v>
      </c>
      <c r="L20" s="140">
        <f t="shared" si="6"/>
        <v>45777</v>
      </c>
      <c r="M20" s="138">
        <f>+$U$7</f>
        <v>0.35416666666666669</v>
      </c>
      <c r="N20" s="139">
        <f>+$V$7</f>
        <v>0.75</v>
      </c>
      <c r="O20" s="139">
        <f t="shared" si="7"/>
        <v>0.39583333333333331</v>
      </c>
      <c r="P20" s="287"/>
      <c r="Q20" s="288"/>
      <c r="R20" s="280"/>
      <c r="S20" s="281"/>
    </row>
    <row r="21" spans="1:20" ht="30" customHeight="1" thickBot="1" x14ac:dyDescent="0.2">
      <c r="A21" s="38">
        <f t="shared" si="9"/>
        <v>45762</v>
      </c>
      <c r="B21" s="39">
        <f t="shared" si="2"/>
        <v>45762</v>
      </c>
      <c r="C21" s="104">
        <f t="shared" si="14"/>
        <v>0.35416666666666669</v>
      </c>
      <c r="D21" s="105">
        <f t="shared" si="15"/>
        <v>0.75</v>
      </c>
      <c r="E21" s="105">
        <f t="shared" si="5"/>
        <v>0.39583333333333331</v>
      </c>
      <c r="F21" s="221"/>
      <c r="G21" s="222"/>
      <c r="H21" s="282"/>
      <c r="I21" s="283"/>
      <c r="J21" s="46"/>
      <c r="K21" s="36"/>
      <c r="L21" s="57"/>
      <c r="M21" s="114"/>
      <c r="N21" s="107"/>
      <c r="O21" s="107" t="str">
        <f t="shared" si="7"/>
        <v/>
      </c>
      <c r="P21" s="229" t="str">
        <f t="shared" si="7"/>
        <v/>
      </c>
      <c r="Q21" s="230"/>
      <c r="R21" s="284"/>
      <c r="S21" s="285"/>
    </row>
    <row r="22" spans="1:20" ht="30" customHeight="1" thickBot="1" x14ac:dyDescent="0.2">
      <c r="A22" s="49">
        <f t="shared" si="9"/>
        <v>45763</v>
      </c>
      <c r="B22" s="52">
        <f t="shared" si="2"/>
        <v>45763</v>
      </c>
      <c r="C22" s="106">
        <f t="shared" si="14"/>
        <v>0.35416666666666669</v>
      </c>
      <c r="D22" s="107">
        <f t="shared" si="15"/>
        <v>0.75</v>
      </c>
      <c r="E22" s="107">
        <f t="shared" si="5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8.3124999999999982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IF(O22&gt;Sheet1!A2*Sheet1!C2+Sheet1!A5,"要","不要")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F22:G22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A1:S1"/>
    <mergeCell ref="A2:B2"/>
    <mergeCell ref="D2:I2"/>
    <mergeCell ref="M2:S2"/>
    <mergeCell ref="A3:B3"/>
    <mergeCell ref="O3:S3"/>
    <mergeCell ref="A5:A6"/>
    <mergeCell ref="B5:B6"/>
    <mergeCell ref="C5:D5"/>
    <mergeCell ref="E5:E6"/>
    <mergeCell ref="H5:I6"/>
    <mergeCell ref="F5:G6"/>
    <mergeCell ref="L5:L6"/>
    <mergeCell ref="M5:N5"/>
    <mergeCell ref="O5:O6"/>
    <mergeCell ref="R5:S6"/>
    <mergeCell ref="H7:I7"/>
    <mergeCell ref="R7:S7"/>
    <mergeCell ref="K5:K6"/>
    <mergeCell ref="P5:Q6"/>
    <mergeCell ref="P7:Q7"/>
    <mergeCell ref="H8:I8"/>
    <mergeCell ref="R8:S8"/>
    <mergeCell ref="H9:I9"/>
    <mergeCell ref="R9:S9"/>
    <mergeCell ref="H10:I10"/>
    <mergeCell ref="R10:S10"/>
    <mergeCell ref="P8:Q8"/>
    <mergeCell ref="P9:Q9"/>
    <mergeCell ref="P10:Q10"/>
    <mergeCell ref="H11:I11"/>
    <mergeCell ref="R11:S11"/>
    <mergeCell ref="H12:I12"/>
    <mergeCell ref="R12:S12"/>
    <mergeCell ref="H13:I13"/>
    <mergeCell ref="R13:S13"/>
    <mergeCell ref="P11:Q11"/>
    <mergeCell ref="P12:Q12"/>
    <mergeCell ref="P13:Q13"/>
    <mergeCell ref="H14:I14"/>
    <mergeCell ref="R14:S14"/>
    <mergeCell ref="H15:I15"/>
    <mergeCell ref="R15:S15"/>
    <mergeCell ref="H16:I16"/>
    <mergeCell ref="R16:S16"/>
    <mergeCell ref="P14:Q14"/>
    <mergeCell ref="P15:Q15"/>
    <mergeCell ref="P16:Q16"/>
    <mergeCell ref="H17:I17"/>
    <mergeCell ref="R17:S17"/>
    <mergeCell ref="H18:I18"/>
    <mergeCell ref="R18:S18"/>
    <mergeCell ref="H19:I19"/>
    <mergeCell ref="R19:S19"/>
    <mergeCell ref="P17:Q17"/>
    <mergeCell ref="P18:Q18"/>
    <mergeCell ref="P19:Q19"/>
    <mergeCell ref="H20:I20"/>
    <mergeCell ref="R20:S20"/>
    <mergeCell ref="H21:I21"/>
    <mergeCell ref="R21:S21"/>
    <mergeCell ref="H22:I22"/>
    <mergeCell ref="K22:N22"/>
    <mergeCell ref="P21:Q21"/>
    <mergeCell ref="P22:Q22"/>
    <mergeCell ref="P20:Q20"/>
    <mergeCell ref="B33:S33"/>
    <mergeCell ref="K23:L23"/>
    <mergeCell ref="K24:N24"/>
    <mergeCell ref="K25:N25"/>
    <mergeCell ref="B27:S27"/>
    <mergeCell ref="B28:S28"/>
    <mergeCell ref="B29:S29"/>
    <mergeCell ref="B30:S30"/>
    <mergeCell ref="B31:S31"/>
    <mergeCell ref="B32:S32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200-000001000000}">
            <xm:f>COUNTIF(Sheet1!$J1,"休日")=1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200-000002000000}">
            <xm:f>COUNTIF(Sheet1!$L1,"休日")=1</xm:f>
            <x14:dxf>
              <fill>
                <patternFill patternType="gray125"/>
              </fill>
            </x14:dxf>
          </x14:cfRule>
          <xm:sqref>K7:S20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08E11B-4CD9-4594-B811-994495FF97C9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A909-DB74-40BE-B5E9-5036EECDED5F}">
  <dimension ref="A1:V33"/>
  <sheetViews>
    <sheetView view="pageBreakPreview" topLeftCell="A5" zoomScale="89" zoomScaleNormal="100" zoomScaleSheetLayoutView="89" workbookViewId="0">
      <selection activeCell="M16" sqref="M16:N20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5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45778</v>
      </c>
      <c r="B7" s="42">
        <f>A7</f>
        <v>45778</v>
      </c>
      <c r="C7" s="102">
        <f>+$U$7</f>
        <v>0.35416666666666669</v>
      </c>
      <c r="D7" s="103">
        <f>+$V$7</f>
        <v>0.75</v>
      </c>
      <c r="E7" s="103">
        <f>IF(C7="","",D7-C7)</f>
        <v>0.39583333333333331</v>
      </c>
      <c r="F7" s="219"/>
      <c r="G7" s="220"/>
      <c r="H7" s="317"/>
      <c r="I7" s="318"/>
      <c r="J7" s="40"/>
      <c r="K7" s="41">
        <f>A22+1</f>
        <v>45794</v>
      </c>
      <c r="L7" s="42">
        <f>K7</f>
        <v>45794</v>
      </c>
      <c r="M7" s="111"/>
      <c r="N7" s="112"/>
      <c r="O7" s="112" t="str">
        <f>IF(M7="","",N7-M7)</f>
        <v/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45779</v>
      </c>
      <c r="B8" s="39">
        <f t="shared" ref="B8:B22" si="0">A8</f>
        <v>45779</v>
      </c>
      <c r="C8" s="102">
        <f>+$U$7</f>
        <v>0.35416666666666669</v>
      </c>
      <c r="D8" s="103">
        <f>+$V$7</f>
        <v>0.75</v>
      </c>
      <c r="E8" s="103">
        <f t="shared" ref="E8:E22" si="1">IF(C8="","",D8-C8)</f>
        <v>0.39583333333333331</v>
      </c>
      <c r="F8" s="221"/>
      <c r="G8" s="222"/>
      <c r="H8" s="297"/>
      <c r="I8" s="298"/>
      <c r="J8" s="45"/>
      <c r="K8" s="98">
        <f>K7+1</f>
        <v>45795</v>
      </c>
      <c r="L8" s="99">
        <f t="shared" ref="L8:L20" si="2">K8</f>
        <v>45795</v>
      </c>
      <c r="M8" s="95"/>
      <c r="N8" s="89"/>
      <c r="O8" s="89" t="str">
        <f t="shared" ref="O8:P21" si="3">IF(M8="","",N8-M8)</f>
        <v/>
      </c>
      <c r="P8" s="223"/>
      <c r="Q8" s="224"/>
      <c r="R8" s="338"/>
      <c r="S8" s="339"/>
      <c r="U8" s="9" t="s">
        <v>99</v>
      </c>
    </row>
    <row r="9" spans="1:22" ht="30" customHeight="1" x14ac:dyDescent="0.15">
      <c r="A9" s="38">
        <f>A8+1</f>
        <v>45780</v>
      </c>
      <c r="B9" s="39">
        <f t="shared" si="0"/>
        <v>45780</v>
      </c>
      <c r="C9" s="102"/>
      <c r="D9" s="103"/>
      <c r="E9" s="103" t="str">
        <f t="shared" si="1"/>
        <v/>
      </c>
      <c r="F9" s="221"/>
      <c r="G9" s="222"/>
      <c r="H9" s="289"/>
      <c r="I9" s="290"/>
      <c r="J9" s="45"/>
      <c r="K9" s="148">
        <f t="shared" ref="K9:K21" si="4">K8+1</f>
        <v>45796</v>
      </c>
      <c r="L9" s="149">
        <f t="shared" si="2"/>
        <v>45796</v>
      </c>
      <c r="M9" s="94">
        <f t="shared" ref="M9:M13" si="5">+$U$7</f>
        <v>0.35416666666666669</v>
      </c>
      <c r="N9" s="87">
        <f t="shared" ref="N9:N13" si="6">+$V$7</f>
        <v>0.75</v>
      </c>
      <c r="O9" s="87">
        <f t="shared" si="3"/>
        <v>0.39583333333333331</v>
      </c>
      <c r="P9" s="221"/>
      <c r="Q9" s="222"/>
      <c r="R9" s="334"/>
      <c r="S9" s="335"/>
    </row>
    <row r="10" spans="1:22" ht="30" customHeight="1" x14ac:dyDescent="0.15">
      <c r="A10" s="98">
        <f t="shared" ref="A10:A22" si="7">A9+1</f>
        <v>45781</v>
      </c>
      <c r="B10" s="99">
        <f t="shared" si="0"/>
        <v>45781</v>
      </c>
      <c r="C10" s="84"/>
      <c r="D10" s="85"/>
      <c r="E10" s="85" t="str">
        <f t="shared" si="1"/>
        <v/>
      </c>
      <c r="F10" s="223"/>
      <c r="G10" s="224"/>
      <c r="H10" s="186"/>
      <c r="I10" s="187"/>
      <c r="J10" s="46"/>
      <c r="K10" s="38">
        <f t="shared" si="4"/>
        <v>45797</v>
      </c>
      <c r="L10" s="39">
        <f t="shared" si="2"/>
        <v>45797</v>
      </c>
      <c r="M10" s="113">
        <f t="shared" si="5"/>
        <v>0.35416666666666669</v>
      </c>
      <c r="N10" s="105">
        <f t="shared" si="6"/>
        <v>0.75</v>
      </c>
      <c r="O10" s="105">
        <f t="shared" si="3"/>
        <v>0.39583333333333331</v>
      </c>
      <c r="P10" s="321"/>
      <c r="Q10" s="322"/>
      <c r="R10" s="336"/>
      <c r="S10" s="337"/>
    </row>
    <row r="11" spans="1:22" ht="30" customHeight="1" x14ac:dyDescent="0.15">
      <c r="A11" s="98">
        <f t="shared" si="7"/>
        <v>45782</v>
      </c>
      <c r="B11" s="99">
        <f t="shared" si="0"/>
        <v>45782</v>
      </c>
      <c r="C11" s="84"/>
      <c r="D11" s="85"/>
      <c r="E11" s="85" t="str">
        <f t="shared" si="1"/>
        <v/>
      </c>
      <c r="F11" s="223"/>
      <c r="G11" s="224"/>
      <c r="H11" s="325"/>
      <c r="I11" s="326"/>
      <c r="J11" s="40"/>
      <c r="K11" s="38">
        <f t="shared" si="4"/>
        <v>45798</v>
      </c>
      <c r="L11" s="39">
        <f t="shared" si="2"/>
        <v>45798</v>
      </c>
      <c r="M11" s="115">
        <f t="shared" si="5"/>
        <v>0.35416666666666669</v>
      </c>
      <c r="N11" s="103">
        <f t="shared" si="6"/>
        <v>0.75</v>
      </c>
      <c r="O11" s="103">
        <f t="shared" si="3"/>
        <v>0.39583333333333331</v>
      </c>
      <c r="P11" s="321"/>
      <c r="Q11" s="322"/>
      <c r="R11" s="327"/>
      <c r="S11" s="328"/>
    </row>
    <row r="12" spans="1:22" ht="30" customHeight="1" x14ac:dyDescent="0.15">
      <c r="A12" s="38">
        <f t="shared" si="7"/>
        <v>45783</v>
      </c>
      <c r="B12" s="39">
        <f t="shared" si="0"/>
        <v>45783</v>
      </c>
      <c r="C12" s="102"/>
      <c r="D12" s="103"/>
      <c r="E12" s="103" t="str">
        <f t="shared" si="1"/>
        <v/>
      </c>
      <c r="F12" s="321"/>
      <c r="G12" s="322"/>
      <c r="H12" s="333"/>
      <c r="I12" s="283"/>
      <c r="J12" s="40"/>
      <c r="K12" s="38">
        <f t="shared" si="4"/>
        <v>45799</v>
      </c>
      <c r="L12" s="47">
        <f t="shared" si="2"/>
        <v>45799</v>
      </c>
      <c r="M12" s="102">
        <f t="shared" si="5"/>
        <v>0.35416666666666669</v>
      </c>
      <c r="N12" s="103">
        <f t="shared" si="6"/>
        <v>0.75</v>
      </c>
      <c r="O12" s="103">
        <f t="shared" si="3"/>
        <v>0.39583333333333331</v>
      </c>
      <c r="P12" s="221"/>
      <c r="Q12" s="222"/>
      <c r="R12" s="327"/>
      <c r="S12" s="328"/>
    </row>
    <row r="13" spans="1:22" ht="30" customHeight="1" x14ac:dyDescent="0.15">
      <c r="A13" s="38">
        <f t="shared" si="7"/>
        <v>45784</v>
      </c>
      <c r="B13" s="39">
        <f t="shared" si="0"/>
        <v>45784</v>
      </c>
      <c r="C13" s="102">
        <f t="shared" ref="C13:C15" si="8">+$U$7</f>
        <v>0.35416666666666669</v>
      </c>
      <c r="D13" s="103">
        <f t="shared" ref="D13:D15" si="9">+$V$7</f>
        <v>0.75</v>
      </c>
      <c r="E13" s="103">
        <f t="shared" si="1"/>
        <v>0.39583333333333331</v>
      </c>
      <c r="F13" s="321"/>
      <c r="G13" s="322"/>
      <c r="H13" s="297"/>
      <c r="I13" s="298"/>
      <c r="J13" s="40"/>
      <c r="K13" s="38">
        <f t="shared" si="4"/>
        <v>45800</v>
      </c>
      <c r="L13" s="39">
        <f t="shared" si="2"/>
        <v>45800</v>
      </c>
      <c r="M13" s="102">
        <f t="shared" si="5"/>
        <v>0.35416666666666669</v>
      </c>
      <c r="N13" s="103">
        <f t="shared" si="6"/>
        <v>0.75</v>
      </c>
      <c r="O13" s="103">
        <f t="shared" si="3"/>
        <v>0.39583333333333331</v>
      </c>
      <c r="P13" s="221"/>
      <c r="Q13" s="222"/>
      <c r="R13" s="323"/>
      <c r="S13" s="306"/>
    </row>
    <row r="14" spans="1:22" ht="30" customHeight="1" x14ac:dyDescent="0.15">
      <c r="A14" s="38">
        <f t="shared" si="7"/>
        <v>45785</v>
      </c>
      <c r="B14" s="47">
        <f t="shared" si="0"/>
        <v>45785</v>
      </c>
      <c r="C14" s="102">
        <f t="shared" si="8"/>
        <v>0.35416666666666669</v>
      </c>
      <c r="D14" s="103">
        <f t="shared" si="9"/>
        <v>0.75</v>
      </c>
      <c r="E14" s="103">
        <f t="shared" si="1"/>
        <v>0.39583333333333331</v>
      </c>
      <c r="F14" s="221"/>
      <c r="G14" s="222"/>
      <c r="H14" s="297"/>
      <c r="I14" s="298"/>
      <c r="J14" s="48"/>
      <c r="K14" s="38">
        <f t="shared" si="4"/>
        <v>45801</v>
      </c>
      <c r="L14" s="39">
        <f t="shared" si="2"/>
        <v>45801</v>
      </c>
      <c r="M14" s="102"/>
      <c r="N14" s="103"/>
      <c r="O14" s="103" t="str">
        <f t="shared" si="3"/>
        <v/>
      </c>
      <c r="P14" s="221"/>
      <c r="Q14" s="222"/>
      <c r="R14" s="323"/>
      <c r="S14" s="306"/>
    </row>
    <row r="15" spans="1:22" ht="30" customHeight="1" x14ac:dyDescent="0.15">
      <c r="A15" s="38">
        <f t="shared" si="7"/>
        <v>45786</v>
      </c>
      <c r="B15" s="39">
        <f t="shared" si="0"/>
        <v>45786</v>
      </c>
      <c r="C15" s="102">
        <f t="shared" si="8"/>
        <v>0.35416666666666669</v>
      </c>
      <c r="D15" s="103">
        <f t="shared" si="9"/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98">
        <f t="shared" si="4"/>
        <v>45802</v>
      </c>
      <c r="L15" s="99">
        <f t="shared" si="2"/>
        <v>45802</v>
      </c>
      <c r="M15" s="84"/>
      <c r="N15" s="85"/>
      <c r="O15" s="85" t="str">
        <f t="shared" si="3"/>
        <v/>
      </c>
      <c r="P15" s="223"/>
      <c r="Q15" s="224"/>
      <c r="R15" s="329"/>
      <c r="S15" s="330"/>
    </row>
    <row r="16" spans="1:22" ht="30" customHeight="1" x14ac:dyDescent="0.15">
      <c r="A16" s="38">
        <f t="shared" si="7"/>
        <v>45787</v>
      </c>
      <c r="B16" s="39">
        <f t="shared" si="0"/>
        <v>45787</v>
      </c>
      <c r="C16" s="102"/>
      <c r="D16" s="103"/>
      <c r="E16" s="103" t="str">
        <f t="shared" si="1"/>
        <v/>
      </c>
      <c r="F16" s="221"/>
      <c r="G16" s="222"/>
      <c r="H16" s="289"/>
      <c r="I16" s="290"/>
      <c r="J16" s="45"/>
      <c r="K16" s="148">
        <f t="shared" si="4"/>
        <v>45803</v>
      </c>
      <c r="L16" s="149">
        <f t="shared" si="2"/>
        <v>45803</v>
      </c>
      <c r="M16" s="82">
        <f t="shared" ref="M16:M20" si="10">+$U$7</f>
        <v>0.35416666666666669</v>
      </c>
      <c r="N16" s="83">
        <f t="shared" ref="N16:N20" si="11">+$V$7</f>
        <v>0.75</v>
      </c>
      <c r="O16" s="83">
        <f t="shared" si="3"/>
        <v>0.39583333333333331</v>
      </c>
      <c r="P16" s="221"/>
      <c r="Q16" s="222"/>
      <c r="R16" s="331"/>
      <c r="S16" s="332"/>
    </row>
    <row r="17" spans="1:20" ht="30" customHeight="1" x14ac:dyDescent="0.15">
      <c r="A17" s="98">
        <f t="shared" si="7"/>
        <v>45788</v>
      </c>
      <c r="B17" s="99">
        <f t="shared" si="0"/>
        <v>45788</v>
      </c>
      <c r="C17" s="88"/>
      <c r="D17" s="89"/>
      <c r="E17" s="85" t="str">
        <f t="shared" si="1"/>
        <v/>
      </c>
      <c r="F17" s="223"/>
      <c r="G17" s="224"/>
      <c r="H17" s="325"/>
      <c r="I17" s="326"/>
      <c r="J17" s="45"/>
      <c r="K17" s="38">
        <f t="shared" si="4"/>
        <v>45804</v>
      </c>
      <c r="L17" s="39">
        <f t="shared" si="2"/>
        <v>45804</v>
      </c>
      <c r="M17" s="102">
        <f t="shared" si="10"/>
        <v>0.35416666666666669</v>
      </c>
      <c r="N17" s="103">
        <f t="shared" si="11"/>
        <v>0.75</v>
      </c>
      <c r="O17" s="103">
        <f t="shared" si="3"/>
        <v>0.39583333333333331</v>
      </c>
      <c r="P17" s="321"/>
      <c r="Q17" s="322"/>
      <c r="R17" s="327"/>
      <c r="S17" s="328"/>
    </row>
    <row r="18" spans="1:20" ht="30" customHeight="1" x14ac:dyDescent="0.15">
      <c r="A18" s="148">
        <f t="shared" si="7"/>
        <v>45789</v>
      </c>
      <c r="B18" s="149">
        <f t="shared" si="0"/>
        <v>45789</v>
      </c>
      <c r="C18" s="86">
        <f t="shared" ref="C18:C22" si="12">+$U$7</f>
        <v>0.35416666666666669</v>
      </c>
      <c r="D18" s="87">
        <f t="shared" ref="D18:D22" si="13">+$V$7</f>
        <v>0.75</v>
      </c>
      <c r="E18" s="83">
        <f t="shared" si="1"/>
        <v>0.39583333333333331</v>
      </c>
      <c r="F18" s="221"/>
      <c r="G18" s="222"/>
      <c r="H18" s="184"/>
      <c r="I18" s="185"/>
      <c r="J18" s="45"/>
      <c r="K18" s="38">
        <f t="shared" si="4"/>
        <v>45805</v>
      </c>
      <c r="L18" s="39">
        <f t="shared" si="2"/>
        <v>45805</v>
      </c>
      <c r="M18" s="102">
        <f t="shared" si="10"/>
        <v>0.35416666666666669</v>
      </c>
      <c r="N18" s="103">
        <f t="shared" si="11"/>
        <v>0.75</v>
      </c>
      <c r="O18" s="103">
        <f t="shared" si="3"/>
        <v>0.39583333333333331</v>
      </c>
      <c r="P18" s="321"/>
      <c r="Q18" s="322"/>
      <c r="R18" s="327"/>
      <c r="S18" s="328"/>
    </row>
    <row r="19" spans="1:20" ht="30" customHeight="1" x14ac:dyDescent="0.15">
      <c r="A19" s="38">
        <f t="shared" si="7"/>
        <v>45790</v>
      </c>
      <c r="B19" s="39">
        <f t="shared" si="0"/>
        <v>45790</v>
      </c>
      <c r="C19" s="104">
        <f t="shared" si="12"/>
        <v>0.35416666666666669</v>
      </c>
      <c r="D19" s="105">
        <f t="shared" si="13"/>
        <v>0.75</v>
      </c>
      <c r="E19" s="105">
        <f t="shared" si="1"/>
        <v>0.39583333333333331</v>
      </c>
      <c r="F19" s="321"/>
      <c r="G19" s="322"/>
      <c r="H19" s="297"/>
      <c r="I19" s="298"/>
      <c r="J19" s="45"/>
      <c r="K19" s="38">
        <f t="shared" si="4"/>
        <v>45806</v>
      </c>
      <c r="L19" s="39">
        <f t="shared" si="2"/>
        <v>45806</v>
      </c>
      <c r="M19" s="102">
        <f t="shared" si="10"/>
        <v>0.35416666666666669</v>
      </c>
      <c r="N19" s="103">
        <f t="shared" si="11"/>
        <v>0.75</v>
      </c>
      <c r="O19" s="103">
        <f t="shared" si="3"/>
        <v>0.39583333333333331</v>
      </c>
      <c r="P19" s="227"/>
      <c r="Q19" s="228"/>
      <c r="R19" s="323"/>
      <c r="S19" s="306"/>
    </row>
    <row r="20" spans="1:20" ht="30" customHeight="1" x14ac:dyDescent="0.15">
      <c r="A20" s="38">
        <f t="shared" si="7"/>
        <v>45791</v>
      </c>
      <c r="B20" s="39">
        <f t="shared" si="0"/>
        <v>45791</v>
      </c>
      <c r="C20" s="104">
        <f t="shared" si="12"/>
        <v>0.35416666666666669</v>
      </c>
      <c r="D20" s="105">
        <f t="shared" si="13"/>
        <v>0.75</v>
      </c>
      <c r="E20" s="105">
        <f t="shared" si="1"/>
        <v>0.39583333333333331</v>
      </c>
      <c r="F20" s="321"/>
      <c r="G20" s="322"/>
      <c r="H20" s="297"/>
      <c r="I20" s="298"/>
      <c r="J20" s="46"/>
      <c r="K20" s="38">
        <f t="shared" si="4"/>
        <v>45807</v>
      </c>
      <c r="L20" s="39">
        <f t="shared" si="2"/>
        <v>45807</v>
      </c>
      <c r="M20" s="102">
        <f t="shared" si="10"/>
        <v>0.35416666666666669</v>
      </c>
      <c r="N20" s="103">
        <f t="shared" si="11"/>
        <v>0.75</v>
      </c>
      <c r="O20" s="103">
        <f t="shared" si="3"/>
        <v>0.39583333333333331</v>
      </c>
      <c r="P20" s="227"/>
      <c r="Q20" s="228"/>
      <c r="R20" s="324"/>
      <c r="S20" s="283"/>
    </row>
    <row r="21" spans="1:20" ht="30" customHeight="1" thickBot="1" x14ac:dyDescent="0.2">
      <c r="A21" s="38">
        <f t="shared" si="7"/>
        <v>45792</v>
      </c>
      <c r="B21" s="39">
        <f t="shared" si="0"/>
        <v>45792</v>
      </c>
      <c r="C21" s="104">
        <f t="shared" si="12"/>
        <v>0.35416666666666669</v>
      </c>
      <c r="D21" s="105">
        <f t="shared" si="13"/>
        <v>0.75</v>
      </c>
      <c r="E21" s="105">
        <f t="shared" si="1"/>
        <v>0.39583333333333331</v>
      </c>
      <c r="F21" s="221"/>
      <c r="G21" s="222"/>
      <c r="H21" s="282"/>
      <c r="I21" s="283"/>
      <c r="J21" s="46"/>
      <c r="K21" s="38">
        <f t="shared" si="4"/>
        <v>45808</v>
      </c>
      <c r="L21" s="39">
        <f t="shared" ref="L21" si="14">K21</f>
        <v>45808</v>
      </c>
      <c r="M21" s="114"/>
      <c r="N21" s="107"/>
      <c r="O21" s="107" t="str">
        <f t="shared" si="3"/>
        <v/>
      </c>
      <c r="P21" s="229" t="str">
        <f t="shared" si="3"/>
        <v/>
      </c>
      <c r="Q21" s="230"/>
      <c r="R21" s="284"/>
      <c r="S21" s="285"/>
    </row>
    <row r="22" spans="1:20" ht="30" customHeight="1" thickBot="1" x14ac:dyDescent="0.2">
      <c r="A22" s="49">
        <f t="shared" si="7"/>
        <v>45793</v>
      </c>
      <c r="B22" s="52">
        <f t="shared" si="0"/>
        <v>45793</v>
      </c>
      <c r="C22" s="106">
        <f t="shared" si="12"/>
        <v>0.35416666666666669</v>
      </c>
      <c r="D22" s="107">
        <f t="shared" si="13"/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7.9166666666666643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IF(O22&gt;Sheet1!A2*Sheet1!C3+Sheet1!A5,"要","不要")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300-000001000000}">
            <xm:f>COUNTIF(Sheet1!$N1,"休日")=1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300-000002000000}">
            <xm:f>COUNTIF(Sheet1!$P1,"休日")=1</xm:f>
            <x14:dxf>
              <fill>
                <patternFill patternType="gray125"/>
              </fill>
            </x14:dxf>
          </x14:cfRule>
          <xm:sqref>K7:S21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7422029-61E5-443D-897B-0405704297F6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E401-0C2B-4CDD-86A8-0BC7EC5AF1ED}">
  <dimension ref="A1:V33"/>
  <sheetViews>
    <sheetView view="pageBreakPreview" topLeftCell="A8" zoomScale="89" zoomScaleNormal="100" zoomScaleSheetLayoutView="89" workbookViewId="0">
      <selection activeCell="C19" sqref="C19:D19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6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121">
        <f>DATE(A2,A3,1)</f>
        <v>45809</v>
      </c>
      <c r="B7" s="122">
        <f>A7</f>
        <v>45809</v>
      </c>
      <c r="C7" s="84"/>
      <c r="D7" s="85"/>
      <c r="E7" s="85" t="str">
        <f>IF(C7="","",D7-C7)</f>
        <v/>
      </c>
      <c r="F7" s="346"/>
      <c r="G7" s="347"/>
      <c r="H7" s="348"/>
      <c r="I7" s="349"/>
      <c r="J7" s="40"/>
      <c r="K7" s="41">
        <f>A22+1</f>
        <v>45825</v>
      </c>
      <c r="L7" s="42">
        <f>K7</f>
        <v>45825</v>
      </c>
      <c r="M7" s="111">
        <f>+$U$7</f>
        <v>0.35416666666666669</v>
      </c>
      <c r="N7" s="112">
        <f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148">
        <f>A7+1</f>
        <v>45810</v>
      </c>
      <c r="B8" s="149">
        <f t="shared" ref="B8:B22" si="0">A8</f>
        <v>45810</v>
      </c>
      <c r="C8" s="82">
        <f>+$U$7</f>
        <v>0.35416666666666669</v>
      </c>
      <c r="D8" s="83">
        <f>+$V$7</f>
        <v>0.75</v>
      </c>
      <c r="E8" s="83">
        <f t="shared" ref="E8:E22" si="1">IF(C8="","",D8-C8)</f>
        <v>0.39583333333333331</v>
      </c>
      <c r="F8" s="221"/>
      <c r="G8" s="222"/>
      <c r="H8" s="188"/>
      <c r="I8" s="189"/>
      <c r="J8" s="45"/>
      <c r="K8" s="38">
        <f>K7+1</f>
        <v>45826</v>
      </c>
      <c r="L8" s="39">
        <f t="shared" ref="L8:L20" si="2">K8</f>
        <v>45826</v>
      </c>
      <c r="M8" s="113">
        <f>+$U$7</f>
        <v>0.35416666666666669</v>
      </c>
      <c r="N8" s="105">
        <f>+$V$7</f>
        <v>0.75</v>
      </c>
      <c r="O8" s="105">
        <f t="shared" ref="O8:P21" si="3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45811</v>
      </c>
      <c r="B9" s="39">
        <f t="shared" si="0"/>
        <v>45811</v>
      </c>
      <c r="C9" s="102">
        <f>+$U$7</f>
        <v>0.35416666666666669</v>
      </c>
      <c r="D9" s="103">
        <f>+$V$7</f>
        <v>0.75</v>
      </c>
      <c r="E9" s="103">
        <f t="shared" si="1"/>
        <v>0.39583333333333331</v>
      </c>
      <c r="F9" s="221"/>
      <c r="G9" s="222"/>
      <c r="H9" s="289"/>
      <c r="I9" s="290"/>
      <c r="J9" s="45"/>
      <c r="K9" s="38">
        <f t="shared" ref="K9:K20" si="4">K8+1</f>
        <v>45827</v>
      </c>
      <c r="L9" s="39">
        <f t="shared" si="2"/>
        <v>45827</v>
      </c>
      <c r="M9" s="113">
        <f>+$U$7</f>
        <v>0.35416666666666669</v>
      </c>
      <c r="N9" s="105">
        <f>+$V$7</f>
        <v>0.75</v>
      </c>
      <c r="O9" s="105">
        <f t="shared" si="3"/>
        <v>0.39583333333333331</v>
      </c>
      <c r="P9" s="221"/>
      <c r="Q9" s="222"/>
      <c r="R9" s="305"/>
      <c r="S9" s="306"/>
    </row>
    <row r="10" spans="1:22" ht="30" customHeight="1" x14ac:dyDescent="0.15">
      <c r="A10" s="38">
        <f t="shared" ref="A10:A22" si="5">A9+1</f>
        <v>45812</v>
      </c>
      <c r="B10" s="39">
        <f t="shared" si="0"/>
        <v>45812</v>
      </c>
      <c r="C10" s="102">
        <f>+$U$7</f>
        <v>0.35416666666666669</v>
      </c>
      <c r="D10" s="103">
        <f>+$V$7</f>
        <v>0.75</v>
      </c>
      <c r="E10" s="103">
        <f t="shared" si="1"/>
        <v>0.39583333333333331</v>
      </c>
      <c r="F10" s="221"/>
      <c r="G10" s="222"/>
      <c r="H10" s="297"/>
      <c r="I10" s="298"/>
      <c r="J10" s="46"/>
      <c r="K10" s="38">
        <f t="shared" si="4"/>
        <v>45828</v>
      </c>
      <c r="L10" s="39">
        <f t="shared" si="2"/>
        <v>45828</v>
      </c>
      <c r="M10" s="113">
        <f>+$U$7</f>
        <v>0.35416666666666669</v>
      </c>
      <c r="N10" s="105">
        <f>+$V$7</f>
        <v>0.75</v>
      </c>
      <c r="O10" s="105">
        <f t="shared" si="3"/>
        <v>0.39583333333333331</v>
      </c>
      <c r="P10" s="321"/>
      <c r="Q10" s="322"/>
      <c r="R10" s="336"/>
      <c r="S10" s="337"/>
    </row>
    <row r="11" spans="1:22" ht="30" customHeight="1" x14ac:dyDescent="0.15">
      <c r="A11" s="38">
        <f t="shared" si="5"/>
        <v>45813</v>
      </c>
      <c r="B11" s="39">
        <f t="shared" si="0"/>
        <v>45813</v>
      </c>
      <c r="C11" s="102">
        <f>+$U$7</f>
        <v>0.35416666666666669</v>
      </c>
      <c r="D11" s="103">
        <f>+$V$7</f>
        <v>0.75</v>
      </c>
      <c r="E11" s="103">
        <f t="shared" si="1"/>
        <v>0.39583333333333331</v>
      </c>
      <c r="F11" s="221"/>
      <c r="G11" s="222"/>
      <c r="H11" s="289"/>
      <c r="I11" s="290"/>
      <c r="J11" s="40"/>
      <c r="K11" s="38">
        <f t="shared" si="4"/>
        <v>45829</v>
      </c>
      <c r="L11" s="39">
        <f t="shared" si="2"/>
        <v>45829</v>
      </c>
      <c r="M11" s="115"/>
      <c r="N11" s="103"/>
      <c r="O11" s="103" t="str">
        <f t="shared" si="3"/>
        <v/>
      </c>
      <c r="P11" s="321"/>
      <c r="Q11" s="322"/>
      <c r="R11" s="327"/>
      <c r="S11" s="328"/>
    </row>
    <row r="12" spans="1:22" ht="30" customHeight="1" x14ac:dyDescent="0.15">
      <c r="A12" s="38">
        <f t="shared" si="5"/>
        <v>45814</v>
      </c>
      <c r="B12" s="39">
        <f t="shared" si="0"/>
        <v>45814</v>
      </c>
      <c r="C12" s="102">
        <f>+$U$7</f>
        <v>0.35416666666666669</v>
      </c>
      <c r="D12" s="103">
        <f>+$V$7</f>
        <v>0.75</v>
      </c>
      <c r="E12" s="103">
        <f t="shared" si="1"/>
        <v>0.39583333333333331</v>
      </c>
      <c r="F12" s="321"/>
      <c r="G12" s="322"/>
      <c r="H12" s="333"/>
      <c r="I12" s="283"/>
      <c r="J12" s="40"/>
      <c r="K12" s="98">
        <f t="shared" si="4"/>
        <v>45830</v>
      </c>
      <c r="L12" s="116">
        <f t="shared" si="2"/>
        <v>45830</v>
      </c>
      <c r="M12" s="84"/>
      <c r="N12" s="85"/>
      <c r="O12" s="85" t="str">
        <f t="shared" si="3"/>
        <v/>
      </c>
      <c r="P12" s="223"/>
      <c r="Q12" s="224"/>
      <c r="R12" s="344"/>
      <c r="S12" s="345"/>
    </row>
    <row r="13" spans="1:22" ht="30" customHeight="1" x14ac:dyDescent="0.15">
      <c r="A13" s="38">
        <f t="shared" si="5"/>
        <v>45815</v>
      </c>
      <c r="B13" s="39">
        <f t="shared" si="0"/>
        <v>45815</v>
      </c>
      <c r="C13" s="102"/>
      <c r="D13" s="103"/>
      <c r="E13" s="103" t="str">
        <f t="shared" si="1"/>
        <v/>
      </c>
      <c r="F13" s="321"/>
      <c r="G13" s="322"/>
      <c r="H13" s="297"/>
      <c r="I13" s="298"/>
      <c r="J13" s="40"/>
      <c r="K13" s="148">
        <f t="shared" si="4"/>
        <v>45831</v>
      </c>
      <c r="L13" s="149">
        <f t="shared" si="2"/>
        <v>45831</v>
      </c>
      <c r="M13" s="82">
        <f>+$U$7</f>
        <v>0.35416666666666669</v>
      </c>
      <c r="N13" s="83">
        <f>+$V$7</f>
        <v>0.75</v>
      </c>
      <c r="O13" s="83">
        <f t="shared" si="3"/>
        <v>0.39583333333333331</v>
      </c>
      <c r="P13" s="221"/>
      <c r="Q13" s="222"/>
      <c r="R13" s="343"/>
      <c r="S13" s="335"/>
    </row>
    <row r="14" spans="1:22" ht="30" customHeight="1" x14ac:dyDescent="0.15">
      <c r="A14" s="98">
        <f t="shared" si="5"/>
        <v>45816</v>
      </c>
      <c r="B14" s="116">
        <f t="shared" si="0"/>
        <v>45816</v>
      </c>
      <c r="C14" s="84"/>
      <c r="D14" s="85"/>
      <c r="E14" s="85" t="str">
        <f t="shared" si="1"/>
        <v/>
      </c>
      <c r="F14" s="223"/>
      <c r="G14" s="224"/>
      <c r="H14" s="186"/>
      <c r="I14" s="187"/>
      <c r="J14" s="48"/>
      <c r="K14" s="38">
        <f t="shared" si="4"/>
        <v>45832</v>
      </c>
      <c r="L14" s="39">
        <f t="shared" si="2"/>
        <v>45832</v>
      </c>
      <c r="M14" s="102">
        <f>+$U$7</f>
        <v>0.35416666666666669</v>
      </c>
      <c r="N14" s="103">
        <f>+$V$7</f>
        <v>0.75</v>
      </c>
      <c r="O14" s="103">
        <f t="shared" si="3"/>
        <v>0.39583333333333331</v>
      </c>
      <c r="P14" s="221"/>
      <c r="Q14" s="222"/>
      <c r="R14" s="323"/>
      <c r="S14" s="306"/>
    </row>
    <row r="15" spans="1:22" ht="30" customHeight="1" x14ac:dyDescent="0.15">
      <c r="A15" s="148">
        <f t="shared" si="5"/>
        <v>45817</v>
      </c>
      <c r="B15" s="149">
        <f t="shared" si="0"/>
        <v>45817</v>
      </c>
      <c r="C15" s="82">
        <f>+$U$7</f>
        <v>0.35416666666666669</v>
      </c>
      <c r="D15" s="83">
        <f>+$V$7</f>
        <v>0.75</v>
      </c>
      <c r="E15" s="83">
        <f t="shared" si="1"/>
        <v>0.39583333333333331</v>
      </c>
      <c r="F15" s="221"/>
      <c r="G15" s="222"/>
      <c r="H15" s="184"/>
      <c r="I15" s="185"/>
      <c r="J15" s="45"/>
      <c r="K15" s="38">
        <f t="shared" si="4"/>
        <v>45833</v>
      </c>
      <c r="L15" s="39">
        <f t="shared" si="2"/>
        <v>45833</v>
      </c>
      <c r="M15" s="102">
        <f>+$U$7</f>
        <v>0.35416666666666669</v>
      </c>
      <c r="N15" s="103">
        <f>+$V$7</f>
        <v>0.75</v>
      </c>
      <c r="O15" s="103">
        <f t="shared" si="3"/>
        <v>0.39583333333333331</v>
      </c>
      <c r="P15" s="221"/>
      <c r="Q15" s="222"/>
      <c r="R15" s="336"/>
      <c r="S15" s="337"/>
    </row>
    <row r="16" spans="1:22" ht="30" customHeight="1" x14ac:dyDescent="0.15">
      <c r="A16" s="38">
        <f t="shared" si="5"/>
        <v>45818</v>
      </c>
      <c r="B16" s="39">
        <f t="shared" si="0"/>
        <v>45818</v>
      </c>
      <c r="C16" s="102">
        <f>+$U$7</f>
        <v>0.35416666666666669</v>
      </c>
      <c r="D16" s="103">
        <f>+$V$7</f>
        <v>0.75</v>
      </c>
      <c r="E16" s="103">
        <f t="shared" si="1"/>
        <v>0.39583333333333331</v>
      </c>
      <c r="F16" s="221"/>
      <c r="G16" s="222"/>
      <c r="H16" s="289"/>
      <c r="I16" s="290"/>
      <c r="J16" s="45"/>
      <c r="K16" s="38">
        <f t="shared" si="4"/>
        <v>45834</v>
      </c>
      <c r="L16" s="39">
        <f t="shared" si="2"/>
        <v>45834</v>
      </c>
      <c r="M16" s="102">
        <f>+$U$7</f>
        <v>0.35416666666666669</v>
      </c>
      <c r="N16" s="103">
        <f>+$V$7</f>
        <v>0.75</v>
      </c>
      <c r="O16" s="103">
        <f t="shared" si="3"/>
        <v>0.39583333333333331</v>
      </c>
      <c r="P16" s="221"/>
      <c r="Q16" s="222"/>
      <c r="R16" s="327"/>
      <c r="S16" s="328"/>
    </row>
    <row r="17" spans="1:20" ht="30" customHeight="1" x14ac:dyDescent="0.15">
      <c r="A17" s="38">
        <f t="shared" si="5"/>
        <v>45819</v>
      </c>
      <c r="B17" s="39">
        <f t="shared" si="0"/>
        <v>45819</v>
      </c>
      <c r="C17" s="104">
        <f>+$U$7</f>
        <v>0.35416666666666669</v>
      </c>
      <c r="D17" s="105">
        <f>+$V$7</f>
        <v>0.75</v>
      </c>
      <c r="E17" s="103">
        <f t="shared" si="1"/>
        <v>0.39583333333333331</v>
      </c>
      <c r="F17" s="221"/>
      <c r="G17" s="222"/>
      <c r="H17" s="289"/>
      <c r="I17" s="290"/>
      <c r="J17" s="45"/>
      <c r="K17" s="38">
        <f t="shared" si="4"/>
        <v>45835</v>
      </c>
      <c r="L17" s="39">
        <f t="shared" si="2"/>
        <v>45835</v>
      </c>
      <c r="M17" s="102">
        <f>+$U$7</f>
        <v>0.35416666666666669</v>
      </c>
      <c r="N17" s="103">
        <f>+$V$7</f>
        <v>0.75</v>
      </c>
      <c r="O17" s="103">
        <f t="shared" si="3"/>
        <v>0.39583333333333331</v>
      </c>
      <c r="P17" s="321"/>
      <c r="Q17" s="322"/>
      <c r="R17" s="327"/>
      <c r="S17" s="328"/>
    </row>
    <row r="18" spans="1:20" ht="30" customHeight="1" x14ac:dyDescent="0.15">
      <c r="A18" s="38">
        <f t="shared" si="5"/>
        <v>45820</v>
      </c>
      <c r="B18" s="39">
        <f t="shared" si="0"/>
        <v>45820</v>
      </c>
      <c r="C18" s="104">
        <f>+$U$7</f>
        <v>0.35416666666666669</v>
      </c>
      <c r="D18" s="105">
        <f>+$V$7</f>
        <v>0.75</v>
      </c>
      <c r="E18" s="103">
        <f t="shared" si="1"/>
        <v>0.39583333333333331</v>
      </c>
      <c r="F18" s="221"/>
      <c r="G18" s="222"/>
      <c r="H18" s="289"/>
      <c r="I18" s="290"/>
      <c r="J18" s="45"/>
      <c r="K18" s="38">
        <f t="shared" si="4"/>
        <v>45836</v>
      </c>
      <c r="L18" s="39">
        <f t="shared" si="2"/>
        <v>45836</v>
      </c>
      <c r="M18" s="102"/>
      <c r="N18" s="103"/>
      <c r="O18" s="103" t="str">
        <f t="shared" si="3"/>
        <v/>
      </c>
      <c r="P18" s="321"/>
      <c r="Q18" s="322"/>
      <c r="R18" s="327"/>
      <c r="S18" s="328"/>
    </row>
    <row r="19" spans="1:20" ht="30" customHeight="1" x14ac:dyDescent="0.15">
      <c r="A19" s="38">
        <f t="shared" si="5"/>
        <v>45821</v>
      </c>
      <c r="B19" s="39">
        <f t="shared" si="0"/>
        <v>45821</v>
      </c>
      <c r="C19" s="104">
        <f>+$U$7</f>
        <v>0.35416666666666669</v>
      </c>
      <c r="D19" s="105">
        <f>+$V$7</f>
        <v>0.75</v>
      </c>
      <c r="E19" s="105">
        <f t="shared" si="1"/>
        <v>0.39583333333333331</v>
      </c>
      <c r="F19" s="321"/>
      <c r="G19" s="322"/>
      <c r="H19" s="297"/>
      <c r="I19" s="298"/>
      <c r="J19" s="45"/>
      <c r="K19" s="98">
        <f t="shared" si="4"/>
        <v>45837</v>
      </c>
      <c r="L19" s="99">
        <f t="shared" si="2"/>
        <v>45837</v>
      </c>
      <c r="M19" s="84"/>
      <c r="N19" s="85"/>
      <c r="O19" s="85" t="str">
        <f t="shared" si="3"/>
        <v/>
      </c>
      <c r="P19" s="225"/>
      <c r="Q19" s="226"/>
      <c r="R19" s="341"/>
      <c r="S19" s="339"/>
    </row>
    <row r="20" spans="1:20" ht="30" customHeight="1" x14ac:dyDescent="0.15">
      <c r="A20" s="38">
        <f t="shared" si="5"/>
        <v>45822</v>
      </c>
      <c r="B20" s="39">
        <f t="shared" si="0"/>
        <v>45822</v>
      </c>
      <c r="C20" s="104"/>
      <c r="D20" s="105"/>
      <c r="E20" s="105" t="str">
        <f t="shared" si="1"/>
        <v/>
      </c>
      <c r="F20" s="321"/>
      <c r="G20" s="322"/>
      <c r="H20" s="297"/>
      <c r="I20" s="298"/>
      <c r="J20" s="46"/>
      <c r="K20" s="148">
        <f t="shared" si="4"/>
        <v>45838</v>
      </c>
      <c r="L20" s="149">
        <f t="shared" si="2"/>
        <v>45838</v>
      </c>
      <c r="M20" s="82">
        <f>+$U$7</f>
        <v>0.35416666666666669</v>
      </c>
      <c r="N20" s="83">
        <f>+$V$7</f>
        <v>0.75</v>
      </c>
      <c r="O20" s="83">
        <f t="shared" si="3"/>
        <v>0.39583333333333331</v>
      </c>
      <c r="P20" s="221"/>
      <c r="Q20" s="222"/>
      <c r="R20" s="342"/>
      <c r="S20" s="211"/>
    </row>
    <row r="21" spans="1:20" ht="30" customHeight="1" thickBot="1" x14ac:dyDescent="0.2">
      <c r="A21" s="98">
        <f t="shared" si="5"/>
        <v>45823</v>
      </c>
      <c r="B21" s="99">
        <f t="shared" si="0"/>
        <v>45823</v>
      </c>
      <c r="C21" s="88"/>
      <c r="D21" s="89"/>
      <c r="E21" s="89" t="str">
        <f t="shared" si="1"/>
        <v/>
      </c>
      <c r="F21" s="223"/>
      <c r="G21" s="224"/>
      <c r="H21" s="340"/>
      <c r="I21" s="213"/>
      <c r="J21" s="46"/>
      <c r="K21" s="36"/>
      <c r="L21" s="57"/>
      <c r="M21" s="114"/>
      <c r="N21" s="107"/>
      <c r="O21" s="107" t="str">
        <f t="shared" si="3"/>
        <v/>
      </c>
      <c r="P21" s="229" t="str">
        <f t="shared" si="3"/>
        <v/>
      </c>
      <c r="Q21" s="230"/>
      <c r="R21" s="284"/>
      <c r="S21" s="285"/>
    </row>
    <row r="22" spans="1:20" ht="30" customHeight="1" thickBot="1" x14ac:dyDescent="0.2">
      <c r="A22" s="150">
        <f t="shared" si="5"/>
        <v>45824</v>
      </c>
      <c r="B22" s="151">
        <f t="shared" si="0"/>
        <v>45824</v>
      </c>
      <c r="C22" s="90">
        <f>+$U$7</f>
        <v>0.35416666666666669</v>
      </c>
      <c r="D22" s="91">
        <f>+$V$7</f>
        <v>0.75</v>
      </c>
      <c r="E22" s="91">
        <f t="shared" si="1"/>
        <v>0.39583333333333331</v>
      </c>
      <c r="F22" s="233"/>
      <c r="G22" s="234"/>
      <c r="H22" s="214"/>
      <c r="I22" s="215"/>
      <c r="J22" s="45"/>
      <c r="K22" s="249" t="s">
        <v>38</v>
      </c>
      <c r="L22" s="239"/>
      <c r="M22" s="239"/>
      <c r="N22" s="239"/>
      <c r="O22" s="54">
        <f>SUM(E7:E22,O7:O21)</f>
        <v>8.3124999999999982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IF(O22&gt;Sheet1!A2*Sheet1!C4+Sheet1!A5,"要","不要")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400-000001000000}">
            <xm:f>COUNTIF(Sheet1!$R1,"休日")=1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400-000002000000}">
            <xm:f>COUNTIF(Sheet1!$T1,"休日")=1</xm:f>
            <x14:dxf>
              <fill>
                <patternFill patternType="gray125"/>
              </fill>
            </x14:dxf>
          </x14:cfRule>
          <xm:sqref>K7:S20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A80C21-31D2-4719-A722-D97CCB315002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D1AF-024F-44F2-B45F-F70E65069B92}">
  <dimension ref="A1:V33"/>
  <sheetViews>
    <sheetView view="pageBreakPreview" topLeftCell="A5" zoomScale="89" zoomScaleNormal="100" zoomScaleSheetLayoutView="89" workbookViewId="0">
      <selection activeCell="M20" sqref="M20:N20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7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45839</v>
      </c>
      <c r="B7" s="42">
        <f>A7</f>
        <v>45839</v>
      </c>
      <c r="C7" s="102">
        <f>+$U$7</f>
        <v>0.35416666666666669</v>
      </c>
      <c r="D7" s="103">
        <f>+$V$7</f>
        <v>0.75</v>
      </c>
      <c r="E7" s="103">
        <f>IF(C7="","",D7-C7)</f>
        <v>0.39583333333333331</v>
      </c>
      <c r="F7" s="219"/>
      <c r="G7" s="220"/>
      <c r="H7" s="317"/>
      <c r="I7" s="318"/>
      <c r="J7" s="40"/>
      <c r="K7" s="41">
        <f>A22+1</f>
        <v>45855</v>
      </c>
      <c r="L7" s="42">
        <f>K7</f>
        <v>45855</v>
      </c>
      <c r="M7" s="111">
        <f>+$U$7</f>
        <v>0.35416666666666669</v>
      </c>
      <c r="N7" s="112">
        <f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45840</v>
      </c>
      <c r="B8" s="39">
        <f t="shared" ref="B8:B22" si="0">A8</f>
        <v>45840</v>
      </c>
      <c r="C8" s="102">
        <f>+$U$7</f>
        <v>0.35416666666666669</v>
      </c>
      <c r="D8" s="103">
        <f>+$V$7</f>
        <v>0.75</v>
      </c>
      <c r="E8" s="103">
        <f t="shared" ref="E8:E22" si="1">IF(C8="","",D8-C8)</f>
        <v>0.39583333333333331</v>
      </c>
      <c r="F8" s="221"/>
      <c r="G8" s="222"/>
      <c r="H8" s="297"/>
      <c r="I8" s="298"/>
      <c r="J8" s="45"/>
      <c r="K8" s="38">
        <f>K7+1</f>
        <v>45856</v>
      </c>
      <c r="L8" s="39">
        <f t="shared" ref="L8:L20" si="2">K8</f>
        <v>45856</v>
      </c>
      <c r="M8" s="113">
        <f>+$U$7</f>
        <v>0.35416666666666669</v>
      </c>
      <c r="N8" s="105">
        <f>+$V$7</f>
        <v>0.75</v>
      </c>
      <c r="O8" s="105">
        <f t="shared" ref="O8:P21" si="3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45841</v>
      </c>
      <c r="B9" s="39">
        <f t="shared" si="0"/>
        <v>45841</v>
      </c>
      <c r="C9" s="102">
        <f>+$U$7</f>
        <v>0.35416666666666669</v>
      </c>
      <c r="D9" s="103">
        <f>+$V$7</f>
        <v>0.75</v>
      </c>
      <c r="E9" s="103">
        <f t="shared" si="1"/>
        <v>0.39583333333333331</v>
      </c>
      <c r="F9" s="221"/>
      <c r="G9" s="222"/>
      <c r="H9" s="289"/>
      <c r="I9" s="290"/>
      <c r="J9" s="45"/>
      <c r="K9" s="38">
        <f t="shared" ref="K9:K21" si="4">K8+1</f>
        <v>45857</v>
      </c>
      <c r="L9" s="39">
        <f t="shared" si="2"/>
        <v>45857</v>
      </c>
      <c r="M9" s="113"/>
      <c r="N9" s="105"/>
      <c r="O9" s="105" t="str">
        <f t="shared" si="3"/>
        <v/>
      </c>
      <c r="P9" s="221"/>
      <c r="Q9" s="222"/>
      <c r="R9" s="305"/>
      <c r="S9" s="306"/>
    </row>
    <row r="10" spans="1:22" ht="30" customHeight="1" x14ac:dyDescent="0.15">
      <c r="A10" s="38">
        <f t="shared" ref="A10:A22" si="5">A9+1</f>
        <v>45842</v>
      </c>
      <c r="B10" s="39">
        <f t="shared" si="0"/>
        <v>45842</v>
      </c>
      <c r="C10" s="102">
        <f>+$U$7</f>
        <v>0.35416666666666669</v>
      </c>
      <c r="D10" s="103">
        <f>+$V$7</f>
        <v>0.75</v>
      </c>
      <c r="E10" s="103">
        <f t="shared" si="1"/>
        <v>0.39583333333333331</v>
      </c>
      <c r="F10" s="221"/>
      <c r="G10" s="222"/>
      <c r="H10" s="297"/>
      <c r="I10" s="298"/>
      <c r="J10" s="46"/>
      <c r="K10" s="98">
        <f t="shared" si="4"/>
        <v>45858</v>
      </c>
      <c r="L10" s="99">
        <f t="shared" si="2"/>
        <v>45858</v>
      </c>
      <c r="M10" s="95"/>
      <c r="N10" s="89"/>
      <c r="O10" s="89" t="str">
        <f t="shared" si="3"/>
        <v/>
      </c>
      <c r="P10" s="223"/>
      <c r="Q10" s="224"/>
      <c r="R10" s="329"/>
      <c r="S10" s="330"/>
    </row>
    <row r="11" spans="1:22" ht="30" customHeight="1" x14ac:dyDescent="0.15">
      <c r="A11" s="38">
        <f t="shared" si="5"/>
        <v>45843</v>
      </c>
      <c r="B11" s="39">
        <f t="shared" si="0"/>
        <v>45843</v>
      </c>
      <c r="C11" s="102"/>
      <c r="D11" s="103"/>
      <c r="E11" s="103" t="str">
        <f t="shared" si="1"/>
        <v/>
      </c>
      <c r="F11" s="221"/>
      <c r="G11" s="222"/>
      <c r="H11" s="289"/>
      <c r="I11" s="290"/>
      <c r="J11" s="40"/>
      <c r="K11" s="148">
        <f t="shared" si="4"/>
        <v>45859</v>
      </c>
      <c r="L11" s="149">
        <f t="shared" si="2"/>
        <v>45859</v>
      </c>
      <c r="M11" s="152"/>
      <c r="N11" s="83"/>
      <c r="O11" s="83" t="str">
        <f t="shared" si="3"/>
        <v/>
      </c>
      <c r="P11" s="221"/>
      <c r="Q11" s="222"/>
      <c r="R11" s="331"/>
      <c r="S11" s="332"/>
    </row>
    <row r="12" spans="1:22" ht="30" customHeight="1" x14ac:dyDescent="0.15">
      <c r="A12" s="98">
        <f t="shared" si="5"/>
        <v>45844</v>
      </c>
      <c r="B12" s="99">
        <f t="shared" si="0"/>
        <v>45844</v>
      </c>
      <c r="C12" s="84"/>
      <c r="D12" s="85"/>
      <c r="E12" s="85" t="str">
        <f t="shared" si="1"/>
        <v/>
      </c>
      <c r="F12" s="223"/>
      <c r="G12" s="224"/>
      <c r="H12" s="212"/>
      <c r="I12" s="213"/>
      <c r="J12" s="40"/>
      <c r="K12" s="38">
        <f t="shared" si="4"/>
        <v>45860</v>
      </c>
      <c r="L12" s="47">
        <f t="shared" si="2"/>
        <v>45860</v>
      </c>
      <c r="M12" s="102">
        <f>+$U$7</f>
        <v>0.35416666666666669</v>
      </c>
      <c r="N12" s="103">
        <f>+$V$7</f>
        <v>0.75</v>
      </c>
      <c r="O12" s="103">
        <f t="shared" si="3"/>
        <v>0.39583333333333331</v>
      </c>
      <c r="P12" s="221"/>
      <c r="Q12" s="222"/>
      <c r="R12" s="327"/>
      <c r="S12" s="328"/>
    </row>
    <row r="13" spans="1:22" ht="30" customHeight="1" x14ac:dyDescent="0.15">
      <c r="A13" s="148">
        <f t="shared" si="5"/>
        <v>45845</v>
      </c>
      <c r="B13" s="149">
        <f t="shared" si="0"/>
        <v>45845</v>
      </c>
      <c r="C13" s="82">
        <f>+$U$7</f>
        <v>0.35416666666666669</v>
      </c>
      <c r="D13" s="83">
        <f>+$V$7</f>
        <v>0.75</v>
      </c>
      <c r="E13" s="83">
        <f t="shared" si="1"/>
        <v>0.39583333333333331</v>
      </c>
      <c r="F13" s="221"/>
      <c r="G13" s="222"/>
      <c r="H13" s="188"/>
      <c r="I13" s="189"/>
      <c r="J13" s="40"/>
      <c r="K13" s="38">
        <f t="shared" si="4"/>
        <v>45861</v>
      </c>
      <c r="L13" s="39">
        <f t="shared" si="2"/>
        <v>45861</v>
      </c>
      <c r="M13" s="102">
        <f>+$U$7</f>
        <v>0.35416666666666669</v>
      </c>
      <c r="N13" s="103">
        <f>+$V$7</f>
        <v>0.75</v>
      </c>
      <c r="O13" s="103">
        <f t="shared" si="3"/>
        <v>0.39583333333333331</v>
      </c>
      <c r="P13" s="221"/>
      <c r="Q13" s="222"/>
      <c r="R13" s="323"/>
      <c r="S13" s="306"/>
    </row>
    <row r="14" spans="1:22" ht="30" customHeight="1" x14ac:dyDescent="0.15">
      <c r="A14" s="38">
        <f t="shared" si="5"/>
        <v>45846</v>
      </c>
      <c r="B14" s="47">
        <f t="shared" si="0"/>
        <v>45846</v>
      </c>
      <c r="C14" s="102">
        <f>+$U$7</f>
        <v>0.35416666666666669</v>
      </c>
      <c r="D14" s="103">
        <f>+$V$7</f>
        <v>0.75</v>
      </c>
      <c r="E14" s="103">
        <f t="shared" si="1"/>
        <v>0.39583333333333331</v>
      </c>
      <c r="F14" s="221"/>
      <c r="G14" s="222"/>
      <c r="H14" s="297"/>
      <c r="I14" s="298"/>
      <c r="J14" s="48"/>
      <c r="K14" s="38">
        <f t="shared" si="4"/>
        <v>45862</v>
      </c>
      <c r="L14" s="39">
        <f t="shared" si="2"/>
        <v>45862</v>
      </c>
      <c r="M14" s="102">
        <f>+$U$7</f>
        <v>0.35416666666666669</v>
      </c>
      <c r="N14" s="103">
        <f>+$V$7</f>
        <v>0.75</v>
      </c>
      <c r="O14" s="103">
        <f t="shared" si="3"/>
        <v>0.39583333333333331</v>
      </c>
      <c r="P14" s="221"/>
      <c r="Q14" s="222"/>
      <c r="R14" s="323"/>
      <c r="S14" s="306"/>
    </row>
    <row r="15" spans="1:22" ht="30" customHeight="1" x14ac:dyDescent="0.15">
      <c r="A15" s="38">
        <f t="shared" si="5"/>
        <v>45847</v>
      </c>
      <c r="B15" s="39">
        <f t="shared" si="0"/>
        <v>45847</v>
      </c>
      <c r="C15" s="102">
        <f>+$U$7</f>
        <v>0.35416666666666669</v>
      </c>
      <c r="D15" s="103">
        <f>+$V$7</f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38">
        <f t="shared" si="4"/>
        <v>45863</v>
      </c>
      <c r="L15" s="39">
        <f t="shared" si="2"/>
        <v>45863</v>
      </c>
      <c r="M15" s="102">
        <f>+$U$7</f>
        <v>0.35416666666666669</v>
      </c>
      <c r="N15" s="103">
        <f>+$V$7</f>
        <v>0.75</v>
      </c>
      <c r="O15" s="103">
        <f t="shared" si="3"/>
        <v>0.39583333333333331</v>
      </c>
      <c r="P15" s="221"/>
      <c r="Q15" s="222"/>
      <c r="R15" s="336"/>
      <c r="S15" s="337"/>
    </row>
    <row r="16" spans="1:22" ht="30" customHeight="1" x14ac:dyDescent="0.15">
      <c r="A16" s="38">
        <f t="shared" si="5"/>
        <v>45848</v>
      </c>
      <c r="B16" s="39">
        <f t="shared" si="0"/>
        <v>45848</v>
      </c>
      <c r="C16" s="102">
        <f>+$U$7</f>
        <v>0.35416666666666669</v>
      </c>
      <c r="D16" s="103">
        <f>+$V$7</f>
        <v>0.75</v>
      </c>
      <c r="E16" s="103">
        <f t="shared" si="1"/>
        <v>0.39583333333333331</v>
      </c>
      <c r="F16" s="221"/>
      <c r="G16" s="222"/>
      <c r="H16" s="289"/>
      <c r="I16" s="290"/>
      <c r="J16" s="45"/>
      <c r="K16" s="38">
        <f t="shared" si="4"/>
        <v>45864</v>
      </c>
      <c r="L16" s="39">
        <f t="shared" si="2"/>
        <v>45864</v>
      </c>
      <c r="M16" s="102"/>
      <c r="N16" s="103"/>
      <c r="O16" s="103" t="str">
        <f t="shared" si="3"/>
        <v/>
      </c>
      <c r="P16" s="221"/>
      <c r="Q16" s="222"/>
      <c r="R16" s="327"/>
      <c r="S16" s="328"/>
    </row>
    <row r="17" spans="1:20" ht="30" customHeight="1" x14ac:dyDescent="0.15">
      <c r="A17" s="38">
        <f t="shared" si="5"/>
        <v>45849</v>
      </c>
      <c r="B17" s="39">
        <f t="shared" si="0"/>
        <v>45849</v>
      </c>
      <c r="C17" s="104">
        <f>+$U$7</f>
        <v>0.35416666666666669</v>
      </c>
      <c r="D17" s="105">
        <f>+$V$7</f>
        <v>0.75</v>
      </c>
      <c r="E17" s="103">
        <f t="shared" si="1"/>
        <v>0.39583333333333331</v>
      </c>
      <c r="F17" s="221"/>
      <c r="G17" s="222"/>
      <c r="H17" s="289"/>
      <c r="I17" s="290"/>
      <c r="J17" s="45"/>
      <c r="K17" s="98">
        <f t="shared" si="4"/>
        <v>45865</v>
      </c>
      <c r="L17" s="99">
        <f t="shared" si="2"/>
        <v>45865</v>
      </c>
      <c r="M17" s="84"/>
      <c r="N17" s="85"/>
      <c r="O17" s="85" t="str">
        <f t="shared" si="3"/>
        <v/>
      </c>
      <c r="P17" s="223"/>
      <c r="Q17" s="224"/>
      <c r="R17" s="344"/>
      <c r="S17" s="345"/>
    </row>
    <row r="18" spans="1:20" ht="30" customHeight="1" x14ac:dyDescent="0.15">
      <c r="A18" s="38">
        <f t="shared" si="5"/>
        <v>45850</v>
      </c>
      <c r="B18" s="39">
        <f t="shared" si="0"/>
        <v>45850</v>
      </c>
      <c r="C18" s="104"/>
      <c r="D18" s="105"/>
      <c r="E18" s="103" t="str">
        <f t="shared" si="1"/>
        <v/>
      </c>
      <c r="F18" s="221"/>
      <c r="G18" s="222"/>
      <c r="H18" s="289"/>
      <c r="I18" s="290"/>
      <c r="J18" s="45"/>
      <c r="K18" s="148">
        <f t="shared" si="4"/>
        <v>45866</v>
      </c>
      <c r="L18" s="149">
        <f t="shared" si="2"/>
        <v>45866</v>
      </c>
      <c r="M18" s="82">
        <f>+$U$7</f>
        <v>0.35416666666666669</v>
      </c>
      <c r="N18" s="83">
        <f>+$V$7</f>
        <v>0.75</v>
      </c>
      <c r="O18" s="83">
        <f t="shared" si="3"/>
        <v>0.39583333333333331</v>
      </c>
      <c r="P18" s="221"/>
      <c r="Q18" s="222"/>
      <c r="R18" s="331"/>
      <c r="S18" s="332"/>
    </row>
    <row r="19" spans="1:20" ht="30" customHeight="1" x14ac:dyDescent="0.15">
      <c r="A19" s="98">
        <f t="shared" si="5"/>
        <v>45851</v>
      </c>
      <c r="B19" s="99">
        <f t="shared" si="0"/>
        <v>45851</v>
      </c>
      <c r="C19" s="88"/>
      <c r="D19" s="89"/>
      <c r="E19" s="89" t="str">
        <f t="shared" si="1"/>
        <v/>
      </c>
      <c r="F19" s="223"/>
      <c r="G19" s="224"/>
      <c r="H19" s="186"/>
      <c r="I19" s="187"/>
      <c r="J19" s="45"/>
      <c r="K19" s="38">
        <f t="shared" si="4"/>
        <v>45867</v>
      </c>
      <c r="L19" s="39">
        <f t="shared" si="2"/>
        <v>45867</v>
      </c>
      <c r="M19" s="102">
        <f>+$U$7</f>
        <v>0.35416666666666669</v>
      </c>
      <c r="N19" s="103">
        <f>+$V$7</f>
        <v>0.75</v>
      </c>
      <c r="O19" s="103">
        <f t="shared" si="3"/>
        <v>0.39583333333333331</v>
      </c>
      <c r="P19" s="227"/>
      <c r="Q19" s="228"/>
      <c r="R19" s="323"/>
      <c r="S19" s="306"/>
    </row>
    <row r="20" spans="1:20" ht="30" customHeight="1" x14ac:dyDescent="0.15">
      <c r="A20" s="148">
        <f t="shared" si="5"/>
        <v>45852</v>
      </c>
      <c r="B20" s="149">
        <f t="shared" si="0"/>
        <v>45852</v>
      </c>
      <c r="C20" s="86">
        <f>+$U$7</f>
        <v>0.35416666666666669</v>
      </c>
      <c r="D20" s="87">
        <f>+$V$7</f>
        <v>0.75</v>
      </c>
      <c r="E20" s="87">
        <f t="shared" si="1"/>
        <v>0.39583333333333331</v>
      </c>
      <c r="F20" s="221"/>
      <c r="G20" s="222"/>
      <c r="H20" s="188"/>
      <c r="I20" s="189"/>
      <c r="J20" s="46"/>
      <c r="K20" s="38">
        <f t="shared" si="4"/>
        <v>45868</v>
      </c>
      <c r="L20" s="39">
        <f t="shared" si="2"/>
        <v>45868</v>
      </c>
      <c r="M20" s="102">
        <f>+$U$7</f>
        <v>0.35416666666666669</v>
      </c>
      <c r="N20" s="103">
        <f>+$V$7</f>
        <v>0.75</v>
      </c>
      <c r="O20" s="103">
        <f t="shared" si="3"/>
        <v>0.39583333333333331</v>
      </c>
      <c r="P20" s="227"/>
      <c r="Q20" s="228"/>
      <c r="R20" s="324"/>
      <c r="S20" s="283"/>
    </row>
    <row r="21" spans="1:20" ht="30" customHeight="1" thickBot="1" x14ac:dyDescent="0.2">
      <c r="A21" s="38">
        <f t="shared" si="5"/>
        <v>45853</v>
      </c>
      <c r="B21" s="39">
        <f t="shared" si="0"/>
        <v>45853</v>
      </c>
      <c r="C21" s="104">
        <f>+$U$7</f>
        <v>0.35416666666666669</v>
      </c>
      <c r="D21" s="105">
        <f>+$V$7</f>
        <v>0.75</v>
      </c>
      <c r="E21" s="105">
        <f t="shared" si="1"/>
        <v>0.39583333333333331</v>
      </c>
      <c r="F21" s="221"/>
      <c r="G21" s="222"/>
      <c r="H21" s="282"/>
      <c r="I21" s="283"/>
      <c r="J21" s="46"/>
      <c r="K21" s="38">
        <f t="shared" si="4"/>
        <v>45869</v>
      </c>
      <c r="L21" s="39">
        <f t="shared" ref="L21" si="6">K21</f>
        <v>45869</v>
      </c>
      <c r="M21" s="114">
        <f>+$U$7</f>
        <v>0.35416666666666669</v>
      </c>
      <c r="N21" s="107">
        <f>+$V$7</f>
        <v>0.75</v>
      </c>
      <c r="O21" s="107">
        <f t="shared" si="3"/>
        <v>0.39583333333333331</v>
      </c>
      <c r="P21" s="369"/>
      <c r="Q21" s="370"/>
      <c r="R21" s="284"/>
      <c r="S21" s="285"/>
    </row>
    <row r="22" spans="1:20" ht="30" customHeight="1" thickBot="1" x14ac:dyDescent="0.2">
      <c r="A22" s="49">
        <f t="shared" si="5"/>
        <v>45854</v>
      </c>
      <c r="B22" s="52">
        <f t="shared" si="0"/>
        <v>45854</v>
      </c>
      <c r="C22" s="106">
        <f>+$U$7</f>
        <v>0.35416666666666669</v>
      </c>
      <c r="D22" s="107">
        <f>+$V$7</f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8.7083333333333321</v>
      </c>
      <c r="P22" s="371"/>
      <c r="Q22" s="37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IF(O22&gt;Sheet1!A2*Sheet1!C5+Sheet1!A5,"要","不要")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500-000001000000}">
            <xm:f>COUNTIF(Sheet1!$V1,"休日")=1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500-000002000000}">
            <xm:f>COUNTIF(Sheet1!$X1,"休日")=1</xm:f>
            <x14:dxf>
              <fill>
                <patternFill patternType="gray125"/>
              </fill>
            </x14:dxf>
          </x14:cfRule>
          <xm:sqref>K7:S20 K21:L21 P21:Q21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AC8666-5412-4395-A74E-9592DBD0D0FB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C0E6-D13D-4946-AF1F-ACCFA8C6D1F3}">
  <dimension ref="A1:V33"/>
  <sheetViews>
    <sheetView view="pageBreakPreview" topLeftCell="A3" zoomScale="89" zoomScaleNormal="100" zoomScaleSheetLayoutView="89" workbookViewId="0">
      <selection activeCell="K21" sqref="K21:S21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8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45870</v>
      </c>
      <c r="B7" s="42">
        <f>A7</f>
        <v>45870</v>
      </c>
      <c r="C7" s="102">
        <f>+$U$7</f>
        <v>0.35416666666666669</v>
      </c>
      <c r="D7" s="103">
        <f>+$V$7</f>
        <v>0.75</v>
      </c>
      <c r="E7" s="103">
        <f>IF(C7="","",D7-C7)</f>
        <v>0.39583333333333331</v>
      </c>
      <c r="F7" s="219"/>
      <c r="G7" s="220"/>
      <c r="H7" s="317"/>
      <c r="I7" s="318"/>
      <c r="J7" s="40"/>
      <c r="K7" s="121">
        <f>A22+1</f>
        <v>45886</v>
      </c>
      <c r="L7" s="122">
        <f>K7</f>
        <v>45886</v>
      </c>
      <c r="M7" s="123"/>
      <c r="N7" s="124"/>
      <c r="O7" s="124" t="str">
        <f>IF(M7="","",N7-M7)</f>
        <v/>
      </c>
      <c r="P7" s="346"/>
      <c r="Q7" s="347"/>
      <c r="R7" s="356"/>
      <c r="S7" s="357"/>
      <c r="U7" s="368">
        <v>0.35416666666666669</v>
      </c>
      <c r="V7" s="368">
        <v>0.75</v>
      </c>
    </row>
    <row r="8" spans="1:22" ht="30" customHeight="1" x14ac:dyDescent="0.15">
      <c r="A8" s="38">
        <f>A7+1</f>
        <v>45871</v>
      </c>
      <c r="B8" s="39">
        <f t="shared" ref="B8:B22" si="0">A8</f>
        <v>45871</v>
      </c>
      <c r="C8" s="102"/>
      <c r="D8" s="103"/>
      <c r="E8" s="103" t="str">
        <f t="shared" ref="E8:E22" si="1">IF(C8="","",D8-C8)</f>
        <v/>
      </c>
      <c r="F8" s="221"/>
      <c r="G8" s="222"/>
      <c r="H8" s="297"/>
      <c r="I8" s="298"/>
      <c r="J8" s="45"/>
      <c r="K8" s="148">
        <f>K7+1</f>
        <v>45887</v>
      </c>
      <c r="L8" s="149">
        <f t="shared" ref="L8:L20" si="2">K8</f>
        <v>45887</v>
      </c>
      <c r="M8" s="94">
        <f>+$U$7</f>
        <v>0.35416666666666669</v>
      </c>
      <c r="N8" s="87">
        <f>+$V$7</f>
        <v>0.75</v>
      </c>
      <c r="O8" s="87">
        <f t="shared" ref="O8:P21" si="3">IF(M8="","",N8-M8)</f>
        <v>0.39583333333333331</v>
      </c>
      <c r="P8" s="221"/>
      <c r="Q8" s="222"/>
      <c r="R8" s="334"/>
      <c r="S8" s="335"/>
      <c r="U8" s="9" t="s">
        <v>99</v>
      </c>
    </row>
    <row r="9" spans="1:22" ht="30" customHeight="1" x14ac:dyDescent="0.15">
      <c r="A9" s="98">
        <f>A8+1</f>
        <v>45872</v>
      </c>
      <c r="B9" s="99">
        <f t="shared" si="0"/>
        <v>45872</v>
      </c>
      <c r="C9" s="84"/>
      <c r="D9" s="85"/>
      <c r="E9" s="85" t="str">
        <f t="shared" si="1"/>
        <v/>
      </c>
      <c r="F9" s="223"/>
      <c r="G9" s="224"/>
      <c r="H9" s="325"/>
      <c r="I9" s="326"/>
      <c r="J9" s="45"/>
      <c r="K9" s="38">
        <f t="shared" ref="K9:K21" si="4">K8+1</f>
        <v>45888</v>
      </c>
      <c r="L9" s="39">
        <f t="shared" si="2"/>
        <v>45888</v>
      </c>
      <c r="M9" s="113">
        <f>+$U$7</f>
        <v>0.35416666666666669</v>
      </c>
      <c r="N9" s="105">
        <f>+$V$7</f>
        <v>0.75</v>
      </c>
      <c r="O9" s="105">
        <f t="shared" si="3"/>
        <v>0.39583333333333331</v>
      </c>
      <c r="P9" s="221"/>
      <c r="Q9" s="222"/>
      <c r="R9" s="305"/>
      <c r="S9" s="306"/>
    </row>
    <row r="10" spans="1:22" ht="30" customHeight="1" x14ac:dyDescent="0.15">
      <c r="A10" s="148">
        <f t="shared" ref="A10:A22" si="5">A9+1</f>
        <v>45873</v>
      </c>
      <c r="B10" s="149">
        <f t="shared" si="0"/>
        <v>45873</v>
      </c>
      <c r="C10" s="82">
        <f>+$U$7</f>
        <v>0.35416666666666669</v>
      </c>
      <c r="D10" s="83">
        <f>+$V$7</f>
        <v>0.75</v>
      </c>
      <c r="E10" s="83">
        <f t="shared" si="1"/>
        <v>0.39583333333333331</v>
      </c>
      <c r="F10" s="221"/>
      <c r="G10" s="222"/>
      <c r="H10" s="188"/>
      <c r="I10" s="189"/>
      <c r="J10" s="46"/>
      <c r="K10" s="38">
        <f t="shared" si="4"/>
        <v>45889</v>
      </c>
      <c r="L10" s="39">
        <f t="shared" si="2"/>
        <v>45889</v>
      </c>
      <c r="M10" s="113">
        <f>+$U$7</f>
        <v>0.35416666666666669</v>
      </c>
      <c r="N10" s="105">
        <f>+$V$7</f>
        <v>0.75</v>
      </c>
      <c r="O10" s="105">
        <f t="shared" si="3"/>
        <v>0.39583333333333331</v>
      </c>
      <c r="P10" s="321"/>
      <c r="Q10" s="322"/>
      <c r="R10" s="336"/>
      <c r="S10" s="337"/>
    </row>
    <row r="11" spans="1:22" ht="30" customHeight="1" x14ac:dyDescent="0.15">
      <c r="A11" s="38">
        <f t="shared" si="5"/>
        <v>45874</v>
      </c>
      <c r="B11" s="39">
        <f t="shared" si="0"/>
        <v>45874</v>
      </c>
      <c r="C11" s="102">
        <f>+$U$7</f>
        <v>0.35416666666666669</v>
      </c>
      <c r="D11" s="103">
        <f>+$V$7</f>
        <v>0.75</v>
      </c>
      <c r="E11" s="103">
        <f t="shared" si="1"/>
        <v>0.39583333333333331</v>
      </c>
      <c r="F11" s="221"/>
      <c r="G11" s="222"/>
      <c r="H11" s="289"/>
      <c r="I11" s="290"/>
      <c r="J11" s="40"/>
      <c r="K11" s="38">
        <f t="shared" si="4"/>
        <v>45890</v>
      </c>
      <c r="L11" s="39">
        <f t="shared" si="2"/>
        <v>45890</v>
      </c>
      <c r="M11" s="115">
        <f>+$U$7</f>
        <v>0.35416666666666669</v>
      </c>
      <c r="N11" s="103">
        <f>+$V$7</f>
        <v>0.75</v>
      </c>
      <c r="O11" s="103">
        <f t="shared" si="3"/>
        <v>0.39583333333333331</v>
      </c>
      <c r="P11" s="321"/>
      <c r="Q11" s="322"/>
      <c r="R11" s="327"/>
      <c r="S11" s="328"/>
    </row>
    <row r="12" spans="1:22" ht="30" customHeight="1" x14ac:dyDescent="0.15">
      <c r="A12" s="38">
        <f t="shared" si="5"/>
        <v>45875</v>
      </c>
      <c r="B12" s="39">
        <f t="shared" si="0"/>
        <v>45875</v>
      </c>
      <c r="C12" s="102">
        <f>+$U$7</f>
        <v>0.35416666666666669</v>
      </c>
      <c r="D12" s="103">
        <f>+$V$7</f>
        <v>0.75</v>
      </c>
      <c r="E12" s="103">
        <f t="shared" si="1"/>
        <v>0.39583333333333331</v>
      </c>
      <c r="F12" s="321"/>
      <c r="G12" s="322"/>
      <c r="H12" s="333"/>
      <c r="I12" s="283"/>
      <c r="J12" s="40"/>
      <c r="K12" s="38">
        <f t="shared" si="4"/>
        <v>45891</v>
      </c>
      <c r="L12" s="47">
        <f t="shared" si="2"/>
        <v>45891</v>
      </c>
      <c r="M12" s="102">
        <f>+$U$7</f>
        <v>0.35416666666666669</v>
      </c>
      <c r="N12" s="103">
        <f>+$V$7</f>
        <v>0.75</v>
      </c>
      <c r="O12" s="103">
        <f t="shared" si="3"/>
        <v>0.39583333333333331</v>
      </c>
      <c r="P12" s="221"/>
      <c r="Q12" s="222"/>
      <c r="R12" s="327"/>
      <c r="S12" s="328"/>
    </row>
    <row r="13" spans="1:22" ht="30" customHeight="1" x14ac:dyDescent="0.15">
      <c r="A13" s="38">
        <f t="shared" si="5"/>
        <v>45876</v>
      </c>
      <c r="B13" s="39">
        <f t="shared" si="0"/>
        <v>45876</v>
      </c>
      <c r="C13" s="102">
        <f>+$U$7</f>
        <v>0.35416666666666669</v>
      </c>
      <c r="D13" s="103">
        <f>+$V$7</f>
        <v>0.75</v>
      </c>
      <c r="E13" s="103">
        <f t="shared" si="1"/>
        <v>0.39583333333333331</v>
      </c>
      <c r="F13" s="321"/>
      <c r="G13" s="322"/>
      <c r="H13" s="297"/>
      <c r="I13" s="298"/>
      <c r="J13" s="40"/>
      <c r="K13" s="38">
        <f t="shared" si="4"/>
        <v>45892</v>
      </c>
      <c r="L13" s="39">
        <f t="shared" si="2"/>
        <v>45892</v>
      </c>
      <c r="M13" s="102"/>
      <c r="N13" s="103"/>
      <c r="O13" s="103" t="str">
        <f t="shared" si="3"/>
        <v/>
      </c>
      <c r="P13" s="221"/>
      <c r="Q13" s="222"/>
      <c r="R13" s="323"/>
      <c r="S13" s="306"/>
    </row>
    <row r="14" spans="1:22" ht="30" customHeight="1" x14ac:dyDescent="0.15">
      <c r="A14" s="38">
        <f t="shared" si="5"/>
        <v>45877</v>
      </c>
      <c r="B14" s="47">
        <f t="shared" si="0"/>
        <v>45877</v>
      </c>
      <c r="C14" s="102">
        <f>+$U$7</f>
        <v>0.35416666666666669</v>
      </c>
      <c r="D14" s="103">
        <f>+$V$7</f>
        <v>0.75</v>
      </c>
      <c r="E14" s="103">
        <f t="shared" si="1"/>
        <v>0.39583333333333331</v>
      </c>
      <c r="F14" s="221"/>
      <c r="G14" s="222"/>
      <c r="H14" s="297"/>
      <c r="I14" s="298"/>
      <c r="J14" s="48"/>
      <c r="K14" s="98">
        <f t="shared" si="4"/>
        <v>45893</v>
      </c>
      <c r="L14" s="99">
        <f t="shared" si="2"/>
        <v>45893</v>
      </c>
      <c r="M14" s="84"/>
      <c r="N14" s="85"/>
      <c r="O14" s="85" t="str">
        <f t="shared" si="3"/>
        <v/>
      </c>
      <c r="P14" s="223"/>
      <c r="Q14" s="224"/>
      <c r="R14" s="341"/>
      <c r="S14" s="339"/>
    </row>
    <row r="15" spans="1:22" ht="30" customHeight="1" x14ac:dyDescent="0.15">
      <c r="A15" s="38">
        <f t="shared" si="5"/>
        <v>45878</v>
      </c>
      <c r="B15" s="39">
        <f t="shared" si="0"/>
        <v>45878</v>
      </c>
      <c r="C15" s="102"/>
      <c r="D15" s="103"/>
      <c r="E15" s="103" t="str">
        <f t="shared" si="1"/>
        <v/>
      </c>
      <c r="F15" s="221"/>
      <c r="G15" s="222"/>
      <c r="H15" s="289"/>
      <c r="I15" s="290"/>
      <c r="J15" s="45"/>
      <c r="K15" s="148">
        <f t="shared" si="4"/>
        <v>45894</v>
      </c>
      <c r="L15" s="149">
        <f t="shared" si="2"/>
        <v>45894</v>
      </c>
      <c r="M15" s="82">
        <f>+$U$7</f>
        <v>0.35416666666666669</v>
      </c>
      <c r="N15" s="83">
        <f>+$V$7</f>
        <v>0.75</v>
      </c>
      <c r="O15" s="83">
        <f t="shared" si="3"/>
        <v>0.39583333333333331</v>
      </c>
      <c r="P15" s="221"/>
      <c r="Q15" s="222"/>
      <c r="R15" s="354"/>
      <c r="S15" s="355"/>
    </row>
    <row r="16" spans="1:22" ht="30" customHeight="1" x14ac:dyDescent="0.15">
      <c r="A16" s="98">
        <f t="shared" si="5"/>
        <v>45879</v>
      </c>
      <c r="B16" s="99">
        <f t="shared" si="0"/>
        <v>45879</v>
      </c>
      <c r="C16" s="84"/>
      <c r="D16" s="85"/>
      <c r="E16" s="85" t="str">
        <f t="shared" si="1"/>
        <v/>
      </c>
      <c r="F16" s="223"/>
      <c r="G16" s="224"/>
      <c r="H16" s="325"/>
      <c r="I16" s="326"/>
      <c r="J16" s="45"/>
      <c r="K16" s="38">
        <f t="shared" si="4"/>
        <v>45895</v>
      </c>
      <c r="L16" s="39">
        <f t="shared" si="2"/>
        <v>45895</v>
      </c>
      <c r="M16" s="102">
        <f>+$U$7</f>
        <v>0.35416666666666669</v>
      </c>
      <c r="N16" s="103">
        <f>+$V$7</f>
        <v>0.75</v>
      </c>
      <c r="O16" s="103">
        <f t="shared" si="3"/>
        <v>0.39583333333333331</v>
      </c>
      <c r="P16" s="221"/>
      <c r="Q16" s="222"/>
      <c r="R16" s="327"/>
      <c r="S16" s="328"/>
    </row>
    <row r="17" spans="1:20" ht="30" customHeight="1" x14ac:dyDescent="0.15">
      <c r="A17" s="98">
        <f t="shared" si="5"/>
        <v>45880</v>
      </c>
      <c r="B17" s="99">
        <f t="shared" si="0"/>
        <v>45880</v>
      </c>
      <c r="C17" s="88"/>
      <c r="D17" s="89"/>
      <c r="E17" s="85" t="str">
        <f t="shared" si="1"/>
        <v/>
      </c>
      <c r="F17" s="223"/>
      <c r="G17" s="224"/>
      <c r="H17" s="325"/>
      <c r="I17" s="326"/>
      <c r="J17" s="45"/>
      <c r="K17" s="38">
        <f t="shared" si="4"/>
        <v>45896</v>
      </c>
      <c r="L17" s="39">
        <f t="shared" si="2"/>
        <v>45896</v>
      </c>
      <c r="M17" s="102">
        <f>+$U$7</f>
        <v>0.35416666666666669</v>
      </c>
      <c r="N17" s="103">
        <f>+$V$7</f>
        <v>0.75</v>
      </c>
      <c r="O17" s="103">
        <f t="shared" si="3"/>
        <v>0.39583333333333331</v>
      </c>
      <c r="P17" s="321"/>
      <c r="Q17" s="322"/>
      <c r="R17" s="327"/>
      <c r="S17" s="328"/>
    </row>
    <row r="18" spans="1:20" ht="30" customHeight="1" x14ac:dyDescent="0.15">
      <c r="A18" s="38">
        <f t="shared" si="5"/>
        <v>45881</v>
      </c>
      <c r="B18" s="39">
        <f t="shared" si="0"/>
        <v>45881</v>
      </c>
      <c r="C18" s="104"/>
      <c r="D18" s="105"/>
      <c r="E18" s="103" t="str">
        <f t="shared" si="1"/>
        <v/>
      </c>
      <c r="F18" s="221"/>
      <c r="G18" s="222"/>
      <c r="H18" s="289" t="s">
        <v>101</v>
      </c>
      <c r="I18" s="290"/>
      <c r="J18" s="45"/>
      <c r="K18" s="38">
        <f t="shared" si="4"/>
        <v>45897</v>
      </c>
      <c r="L18" s="39">
        <f t="shared" si="2"/>
        <v>45897</v>
      </c>
      <c r="M18" s="102">
        <f>+$U$7</f>
        <v>0.35416666666666669</v>
      </c>
      <c r="N18" s="103">
        <f>+$V$7</f>
        <v>0.75</v>
      </c>
      <c r="O18" s="103">
        <f t="shared" si="3"/>
        <v>0.39583333333333331</v>
      </c>
      <c r="P18" s="321"/>
      <c r="Q18" s="322"/>
      <c r="R18" s="327"/>
      <c r="S18" s="328"/>
    </row>
    <row r="19" spans="1:20" ht="30" customHeight="1" x14ac:dyDescent="0.15">
      <c r="A19" s="38">
        <f t="shared" si="5"/>
        <v>45882</v>
      </c>
      <c r="B19" s="39">
        <f t="shared" si="0"/>
        <v>45882</v>
      </c>
      <c r="C19" s="104"/>
      <c r="D19" s="105"/>
      <c r="E19" s="105" t="str">
        <f t="shared" si="1"/>
        <v/>
      </c>
      <c r="F19" s="321"/>
      <c r="G19" s="322"/>
      <c r="H19" s="297" t="s">
        <v>101</v>
      </c>
      <c r="I19" s="298"/>
      <c r="J19" s="45"/>
      <c r="K19" s="38">
        <f t="shared" si="4"/>
        <v>45898</v>
      </c>
      <c r="L19" s="39">
        <f t="shared" si="2"/>
        <v>45898</v>
      </c>
      <c r="M19" s="102">
        <f>+$U$7</f>
        <v>0.35416666666666669</v>
      </c>
      <c r="N19" s="103">
        <f>+$V$7</f>
        <v>0.75</v>
      </c>
      <c r="O19" s="103">
        <f t="shared" si="3"/>
        <v>0.39583333333333331</v>
      </c>
      <c r="P19" s="227"/>
      <c r="Q19" s="228"/>
      <c r="R19" s="323"/>
      <c r="S19" s="306"/>
    </row>
    <row r="20" spans="1:20" ht="30" customHeight="1" x14ac:dyDescent="0.15">
      <c r="A20" s="38">
        <f t="shared" si="5"/>
        <v>45883</v>
      </c>
      <c r="B20" s="39">
        <f t="shared" si="0"/>
        <v>45883</v>
      </c>
      <c r="C20" s="104"/>
      <c r="D20" s="105"/>
      <c r="E20" s="105" t="str">
        <f t="shared" si="1"/>
        <v/>
      </c>
      <c r="F20" s="321"/>
      <c r="G20" s="322"/>
      <c r="H20" s="297" t="s">
        <v>101</v>
      </c>
      <c r="I20" s="298"/>
      <c r="J20" s="46"/>
      <c r="K20" s="38">
        <f t="shared" si="4"/>
        <v>45899</v>
      </c>
      <c r="L20" s="39">
        <f t="shared" si="2"/>
        <v>45899</v>
      </c>
      <c r="M20" s="102"/>
      <c r="N20" s="103"/>
      <c r="O20" s="103" t="str">
        <f t="shared" si="3"/>
        <v/>
      </c>
      <c r="P20" s="227"/>
      <c r="Q20" s="228"/>
      <c r="R20" s="324"/>
      <c r="S20" s="283"/>
    </row>
    <row r="21" spans="1:20" ht="30" customHeight="1" thickBot="1" x14ac:dyDescent="0.2">
      <c r="A21" s="38">
        <f t="shared" si="5"/>
        <v>45884</v>
      </c>
      <c r="B21" s="39">
        <f t="shared" si="0"/>
        <v>45884</v>
      </c>
      <c r="C21" s="104"/>
      <c r="D21" s="105"/>
      <c r="E21" s="105" t="str">
        <f t="shared" si="1"/>
        <v/>
      </c>
      <c r="F21" s="221"/>
      <c r="G21" s="222"/>
      <c r="H21" s="297" t="s">
        <v>101</v>
      </c>
      <c r="I21" s="298"/>
      <c r="J21" s="46"/>
      <c r="K21" s="98">
        <f t="shared" si="4"/>
        <v>45900</v>
      </c>
      <c r="L21" s="99">
        <f t="shared" ref="L21" si="6">K21</f>
        <v>45900</v>
      </c>
      <c r="M21" s="125"/>
      <c r="N21" s="120"/>
      <c r="O21" s="120" t="str">
        <f t="shared" si="3"/>
        <v/>
      </c>
      <c r="P21" s="350" t="str">
        <f t="shared" si="3"/>
        <v/>
      </c>
      <c r="Q21" s="351"/>
      <c r="R21" s="352"/>
      <c r="S21" s="353"/>
    </row>
    <row r="22" spans="1:20" ht="30" customHeight="1" thickBot="1" x14ac:dyDescent="0.2">
      <c r="A22" s="49">
        <f t="shared" si="5"/>
        <v>45885</v>
      </c>
      <c r="B22" s="52">
        <f t="shared" si="0"/>
        <v>45885</v>
      </c>
      <c r="C22" s="106"/>
      <c r="D22" s="107"/>
      <c r="E22" s="107" t="str">
        <f t="shared" si="1"/>
        <v/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6.3333333333333321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IF(O22&gt;Sheet1!A2*Sheet1!C6+Sheet1!A5,"要","不要")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600-000001000000}">
            <xm:f>COUNTIF(Sheet1!$Z1,"休日")=1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600-000002000000}">
            <xm:f>COUNTIF(Sheet1!$AB1,"休日")=1</xm:f>
            <x14:dxf>
              <fill>
                <patternFill patternType="gray125"/>
              </fill>
            </x14:dxf>
          </x14:cfRule>
          <xm:sqref>K7:S20 K21:L21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E6847C-BCFC-4861-ACB4-3062D5B0CA98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2789-EDB9-4EEA-8C6B-BEC53B06F8F5}">
  <dimension ref="A1:V33"/>
  <sheetViews>
    <sheetView view="pageBreakPreview" topLeftCell="A7" zoomScale="89" zoomScaleNormal="100" zoomScaleSheetLayoutView="89" workbookViewId="0">
      <selection activeCell="M19" sqref="M19:N19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9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154">
        <f>DATE(A2,A3,1)</f>
        <v>45901</v>
      </c>
      <c r="B7" s="155">
        <f>A7</f>
        <v>45901</v>
      </c>
      <c r="C7" s="82">
        <f>+$U$7</f>
        <v>0.35416666666666669</v>
      </c>
      <c r="D7" s="83">
        <f>+$V$7</f>
        <v>0.75</v>
      </c>
      <c r="E7" s="83">
        <f>IF(C7="","",D7-C7)</f>
        <v>0.39583333333333331</v>
      </c>
      <c r="F7" s="219"/>
      <c r="G7" s="220"/>
      <c r="H7" s="204"/>
      <c r="I7" s="205"/>
      <c r="J7" s="40"/>
      <c r="K7" s="41">
        <f>A22+1</f>
        <v>45917</v>
      </c>
      <c r="L7" s="42">
        <f>K7</f>
        <v>45917</v>
      </c>
      <c r="M7" s="111">
        <f>+$U$7</f>
        <v>0.35416666666666669</v>
      </c>
      <c r="N7" s="112">
        <f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45902</v>
      </c>
      <c r="B8" s="39">
        <f t="shared" ref="B8:B22" si="0">A8</f>
        <v>45902</v>
      </c>
      <c r="C8" s="102">
        <f>+$U$7</f>
        <v>0.35416666666666669</v>
      </c>
      <c r="D8" s="103">
        <f>+$V$7</f>
        <v>0.75</v>
      </c>
      <c r="E8" s="103">
        <f t="shared" ref="E8:E22" si="1">IF(C8="","",D8-C8)</f>
        <v>0.39583333333333331</v>
      </c>
      <c r="F8" s="221"/>
      <c r="G8" s="222"/>
      <c r="H8" s="297"/>
      <c r="I8" s="298"/>
      <c r="J8" s="45"/>
      <c r="K8" s="38">
        <f>K7+1</f>
        <v>45918</v>
      </c>
      <c r="L8" s="39">
        <f t="shared" ref="L8:L20" si="2">K8</f>
        <v>45918</v>
      </c>
      <c r="M8" s="113">
        <f>+$U$7</f>
        <v>0.35416666666666669</v>
      </c>
      <c r="N8" s="105">
        <f>+$V$7</f>
        <v>0.75</v>
      </c>
      <c r="O8" s="105">
        <f t="shared" ref="O8:P21" si="3">IF(M8="","",N8-M8)</f>
        <v>0.39583333333333331</v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45903</v>
      </c>
      <c r="B9" s="39">
        <f t="shared" si="0"/>
        <v>45903</v>
      </c>
      <c r="C9" s="102">
        <f>+$U$7</f>
        <v>0.35416666666666669</v>
      </c>
      <c r="D9" s="103">
        <f>+$V$7</f>
        <v>0.75</v>
      </c>
      <c r="E9" s="103">
        <f t="shared" si="1"/>
        <v>0.39583333333333331</v>
      </c>
      <c r="F9" s="221"/>
      <c r="G9" s="222"/>
      <c r="H9" s="289"/>
      <c r="I9" s="290"/>
      <c r="J9" s="45"/>
      <c r="K9" s="38">
        <f t="shared" ref="K9:K20" si="4">K8+1</f>
        <v>45919</v>
      </c>
      <c r="L9" s="39">
        <f t="shared" si="2"/>
        <v>45919</v>
      </c>
      <c r="M9" s="113">
        <f>+$U$7</f>
        <v>0.35416666666666669</v>
      </c>
      <c r="N9" s="105">
        <f>+$V$7</f>
        <v>0.75</v>
      </c>
      <c r="O9" s="105">
        <f t="shared" si="3"/>
        <v>0.39583333333333331</v>
      </c>
      <c r="P9" s="221"/>
      <c r="Q9" s="222"/>
      <c r="R9" s="305"/>
      <c r="S9" s="306"/>
    </row>
    <row r="10" spans="1:22" ht="30" customHeight="1" x14ac:dyDescent="0.15">
      <c r="A10" s="38">
        <f t="shared" ref="A10:A22" si="5">A9+1</f>
        <v>45904</v>
      </c>
      <c r="B10" s="39">
        <f t="shared" si="0"/>
        <v>45904</v>
      </c>
      <c r="C10" s="102">
        <f>+$U$7</f>
        <v>0.35416666666666669</v>
      </c>
      <c r="D10" s="103">
        <f>+$V$7</f>
        <v>0.75</v>
      </c>
      <c r="E10" s="103">
        <f t="shared" si="1"/>
        <v>0.39583333333333331</v>
      </c>
      <c r="F10" s="221"/>
      <c r="G10" s="222"/>
      <c r="H10" s="297"/>
      <c r="I10" s="298"/>
      <c r="J10" s="46"/>
      <c r="K10" s="38">
        <f t="shared" si="4"/>
        <v>45920</v>
      </c>
      <c r="L10" s="39">
        <f t="shared" si="2"/>
        <v>45920</v>
      </c>
      <c r="M10" s="113"/>
      <c r="N10" s="105"/>
      <c r="O10" s="105" t="str">
        <f t="shared" si="3"/>
        <v/>
      </c>
      <c r="P10" s="321"/>
      <c r="Q10" s="322"/>
      <c r="R10" s="336"/>
      <c r="S10" s="337"/>
    </row>
    <row r="11" spans="1:22" ht="30" customHeight="1" x14ac:dyDescent="0.15">
      <c r="A11" s="38">
        <f t="shared" si="5"/>
        <v>45905</v>
      </c>
      <c r="B11" s="39">
        <f t="shared" si="0"/>
        <v>45905</v>
      </c>
      <c r="C11" s="102">
        <f>+$U$7</f>
        <v>0.35416666666666669</v>
      </c>
      <c r="D11" s="103">
        <f>+$V$7</f>
        <v>0.75</v>
      </c>
      <c r="E11" s="103">
        <f t="shared" si="1"/>
        <v>0.39583333333333331</v>
      </c>
      <c r="F11" s="221"/>
      <c r="G11" s="222"/>
      <c r="H11" s="289"/>
      <c r="I11" s="290"/>
      <c r="J11" s="40"/>
      <c r="K11" s="98">
        <f t="shared" si="4"/>
        <v>45921</v>
      </c>
      <c r="L11" s="99">
        <f t="shared" si="2"/>
        <v>45921</v>
      </c>
      <c r="M11" s="96"/>
      <c r="N11" s="85"/>
      <c r="O11" s="85" t="str">
        <f t="shared" si="3"/>
        <v/>
      </c>
      <c r="P11" s="223"/>
      <c r="Q11" s="224"/>
      <c r="R11" s="344"/>
      <c r="S11" s="345"/>
    </row>
    <row r="12" spans="1:22" ht="30" customHeight="1" x14ac:dyDescent="0.15">
      <c r="A12" s="38">
        <f t="shared" si="5"/>
        <v>45906</v>
      </c>
      <c r="B12" s="39">
        <f t="shared" si="0"/>
        <v>45906</v>
      </c>
      <c r="C12" s="102"/>
      <c r="D12" s="103"/>
      <c r="E12" s="103" t="str">
        <f t="shared" si="1"/>
        <v/>
      </c>
      <c r="F12" s="321"/>
      <c r="G12" s="322"/>
      <c r="H12" s="333"/>
      <c r="I12" s="283"/>
      <c r="J12" s="40"/>
      <c r="K12" s="148">
        <f t="shared" si="4"/>
        <v>45922</v>
      </c>
      <c r="L12" s="153">
        <f t="shared" si="2"/>
        <v>45922</v>
      </c>
      <c r="M12" s="82"/>
      <c r="N12" s="83"/>
      <c r="O12" s="83" t="str">
        <f t="shared" si="3"/>
        <v/>
      </c>
      <c r="P12" s="221"/>
      <c r="Q12" s="222"/>
      <c r="R12" s="331" t="s">
        <v>101</v>
      </c>
      <c r="S12" s="332"/>
    </row>
    <row r="13" spans="1:22" ht="30" customHeight="1" x14ac:dyDescent="0.15">
      <c r="A13" s="98">
        <f t="shared" si="5"/>
        <v>45907</v>
      </c>
      <c r="B13" s="99">
        <f t="shared" si="0"/>
        <v>45907</v>
      </c>
      <c r="C13" s="84"/>
      <c r="D13" s="85"/>
      <c r="E13" s="85" t="str">
        <f t="shared" si="1"/>
        <v/>
      </c>
      <c r="F13" s="223"/>
      <c r="G13" s="224"/>
      <c r="H13" s="186"/>
      <c r="I13" s="187"/>
      <c r="J13" s="40"/>
      <c r="K13" s="38">
        <f t="shared" si="4"/>
        <v>45923</v>
      </c>
      <c r="L13" s="39">
        <f t="shared" si="2"/>
        <v>45923</v>
      </c>
      <c r="M13" s="102"/>
      <c r="N13" s="103"/>
      <c r="O13" s="103" t="str">
        <f t="shared" si="3"/>
        <v/>
      </c>
      <c r="P13" s="221"/>
      <c r="Q13" s="222"/>
      <c r="R13" s="323"/>
      <c r="S13" s="306"/>
    </row>
    <row r="14" spans="1:22" ht="30" customHeight="1" x14ac:dyDescent="0.15">
      <c r="A14" s="148">
        <f t="shared" si="5"/>
        <v>45908</v>
      </c>
      <c r="B14" s="153">
        <f t="shared" si="0"/>
        <v>45908</v>
      </c>
      <c r="C14" s="82">
        <f>+$U$7</f>
        <v>0.35416666666666669</v>
      </c>
      <c r="D14" s="83">
        <f>+$V$7</f>
        <v>0.75</v>
      </c>
      <c r="E14" s="83">
        <f t="shared" si="1"/>
        <v>0.39583333333333331</v>
      </c>
      <c r="F14" s="221"/>
      <c r="G14" s="222"/>
      <c r="H14" s="188"/>
      <c r="I14" s="189"/>
      <c r="J14" s="48"/>
      <c r="K14" s="38">
        <f t="shared" si="4"/>
        <v>45924</v>
      </c>
      <c r="L14" s="39">
        <f t="shared" si="2"/>
        <v>45924</v>
      </c>
      <c r="M14" s="102">
        <f>+$U$7</f>
        <v>0.35416666666666669</v>
      </c>
      <c r="N14" s="103">
        <f>+$V$7</f>
        <v>0.75</v>
      </c>
      <c r="O14" s="103">
        <f t="shared" si="3"/>
        <v>0.39583333333333331</v>
      </c>
      <c r="P14" s="221"/>
      <c r="Q14" s="222"/>
      <c r="R14" s="323"/>
      <c r="S14" s="306"/>
    </row>
    <row r="15" spans="1:22" ht="30" customHeight="1" x14ac:dyDescent="0.15">
      <c r="A15" s="38">
        <f t="shared" si="5"/>
        <v>45909</v>
      </c>
      <c r="B15" s="39">
        <f t="shared" si="0"/>
        <v>45909</v>
      </c>
      <c r="C15" s="102">
        <f>+$U$7</f>
        <v>0.35416666666666669</v>
      </c>
      <c r="D15" s="103">
        <f>+$V$7</f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38">
        <f t="shared" si="4"/>
        <v>45925</v>
      </c>
      <c r="L15" s="39">
        <f t="shared" si="2"/>
        <v>45925</v>
      </c>
      <c r="M15" s="102">
        <f>+$U$7</f>
        <v>0.35416666666666669</v>
      </c>
      <c r="N15" s="103">
        <f>+$V$7</f>
        <v>0.75</v>
      </c>
      <c r="O15" s="103">
        <f t="shared" si="3"/>
        <v>0.39583333333333331</v>
      </c>
      <c r="P15" s="221"/>
      <c r="Q15" s="222"/>
      <c r="R15" s="336"/>
      <c r="S15" s="337"/>
    </row>
    <row r="16" spans="1:22" ht="30" customHeight="1" x14ac:dyDescent="0.15">
      <c r="A16" s="38">
        <f t="shared" si="5"/>
        <v>45910</v>
      </c>
      <c r="B16" s="39">
        <f t="shared" si="0"/>
        <v>45910</v>
      </c>
      <c r="C16" s="102">
        <f>+$U$7</f>
        <v>0.35416666666666669</v>
      </c>
      <c r="D16" s="103">
        <f>+$V$7</f>
        <v>0.75</v>
      </c>
      <c r="E16" s="103">
        <f t="shared" si="1"/>
        <v>0.39583333333333331</v>
      </c>
      <c r="F16" s="221"/>
      <c r="G16" s="222"/>
      <c r="H16" s="289"/>
      <c r="I16" s="290"/>
      <c r="J16" s="45"/>
      <c r="K16" s="38">
        <f t="shared" si="4"/>
        <v>45926</v>
      </c>
      <c r="L16" s="39">
        <f t="shared" si="2"/>
        <v>45926</v>
      </c>
      <c r="M16" s="102">
        <f>+$U$7</f>
        <v>0.35416666666666669</v>
      </c>
      <c r="N16" s="103">
        <f>+$V$7</f>
        <v>0.75</v>
      </c>
      <c r="O16" s="103">
        <f t="shared" si="3"/>
        <v>0.39583333333333331</v>
      </c>
      <c r="P16" s="221"/>
      <c r="Q16" s="222"/>
      <c r="R16" s="327"/>
      <c r="S16" s="328"/>
    </row>
    <row r="17" spans="1:20" ht="30" customHeight="1" x14ac:dyDescent="0.15">
      <c r="A17" s="38">
        <f t="shared" si="5"/>
        <v>45911</v>
      </c>
      <c r="B17" s="39">
        <f t="shared" si="0"/>
        <v>45911</v>
      </c>
      <c r="C17" s="104">
        <f>+$U$7</f>
        <v>0.35416666666666669</v>
      </c>
      <c r="D17" s="105">
        <f>+$V$7</f>
        <v>0.75</v>
      </c>
      <c r="E17" s="103">
        <f t="shared" si="1"/>
        <v>0.39583333333333331</v>
      </c>
      <c r="F17" s="221"/>
      <c r="G17" s="222"/>
      <c r="H17" s="289"/>
      <c r="I17" s="290"/>
      <c r="J17" s="45"/>
      <c r="K17" s="38">
        <f t="shared" si="4"/>
        <v>45927</v>
      </c>
      <c r="L17" s="39">
        <f t="shared" si="2"/>
        <v>45927</v>
      </c>
      <c r="M17" s="102"/>
      <c r="N17" s="103"/>
      <c r="O17" s="103" t="str">
        <f t="shared" si="3"/>
        <v/>
      </c>
      <c r="P17" s="321"/>
      <c r="Q17" s="322"/>
      <c r="R17" s="327"/>
      <c r="S17" s="328"/>
    </row>
    <row r="18" spans="1:20" ht="30" customHeight="1" x14ac:dyDescent="0.15">
      <c r="A18" s="38">
        <f t="shared" si="5"/>
        <v>45912</v>
      </c>
      <c r="B18" s="39">
        <f t="shared" si="0"/>
        <v>45912</v>
      </c>
      <c r="C18" s="104">
        <f>+$U$7</f>
        <v>0.35416666666666669</v>
      </c>
      <c r="D18" s="105">
        <f>+$V$7</f>
        <v>0.75</v>
      </c>
      <c r="E18" s="103">
        <f t="shared" si="1"/>
        <v>0.39583333333333331</v>
      </c>
      <c r="F18" s="221"/>
      <c r="G18" s="222"/>
      <c r="H18" s="289"/>
      <c r="I18" s="290"/>
      <c r="J18" s="45"/>
      <c r="K18" s="98">
        <f t="shared" si="4"/>
        <v>45928</v>
      </c>
      <c r="L18" s="99">
        <f t="shared" si="2"/>
        <v>45928</v>
      </c>
      <c r="M18" s="84"/>
      <c r="N18" s="85"/>
      <c r="O18" s="85" t="str">
        <f t="shared" si="3"/>
        <v/>
      </c>
      <c r="P18" s="223"/>
      <c r="Q18" s="224"/>
      <c r="R18" s="344"/>
      <c r="S18" s="345"/>
    </row>
    <row r="19" spans="1:20" ht="30" customHeight="1" x14ac:dyDescent="0.15">
      <c r="A19" s="38">
        <f t="shared" si="5"/>
        <v>45913</v>
      </c>
      <c r="B19" s="39">
        <f t="shared" si="0"/>
        <v>45913</v>
      </c>
      <c r="C19" s="104"/>
      <c r="D19" s="105"/>
      <c r="E19" s="105" t="str">
        <f t="shared" si="1"/>
        <v/>
      </c>
      <c r="F19" s="321"/>
      <c r="G19" s="322"/>
      <c r="H19" s="297"/>
      <c r="I19" s="298"/>
      <c r="J19" s="45"/>
      <c r="K19" s="148">
        <f t="shared" si="4"/>
        <v>45929</v>
      </c>
      <c r="L19" s="149">
        <f t="shared" si="2"/>
        <v>45929</v>
      </c>
      <c r="M19" s="82">
        <f>+$U$7</f>
        <v>0.35416666666666669</v>
      </c>
      <c r="N19" s="83">
        <f>+$V$7</f>
        <v>0.75</v>
      </c>
      <c r="O19" s="83">
        <f t="shared" si="3"/>
        <v>0.39583333333333331</v>
      </c>
      <c r="P19" s="221"/>
      <c r="Q19" s="222"/>
      <c r="R19" s="343"/>
      <c r="S19" s="335"/>
    </row>
    <row r="20" spans="1:20" ht="30" customHeight="1" x14ac:dyDescent="0.15">
      <c r="A20" s="98">
        <f t="shared" si="5"/>
        <v>45914</v>
      </c>
      <c r="B20" s="99">
        <f t="shared" si="0"/>
        <v>45914</v>
      </c>
      <c r="C20" s="88"/>
      <c r="D20" s="89"/>
      <c r="E20" s="89" t="str">
        <f t="shared" si="1"/>
        <v/>
      </c>
      <c r="F20" s="223"/>
      <c r="G20" s="224"/>
      <c r="H20" s="186"/>
      <c r="I20" s="187"/>
      <c r="J20" s="46"/>
      <c r="K20" s="38">
        <f t="shared" si="4"/>
        <v>45930</v>
      </c>
      <c r="L20" s="39">
        <f t="shared" si="2"/>
        <v>45930</v>
      </c>
      <c r="M20" s="102">
        <f>+$U$7</f>
        <v>0.35416666666666669</v>
      </c>
      <c r="N20" s="103">
        <f>+$V$7</f>
        <v>0.75</v>
      </c>
      <c r="O20" s="103">
        <f t="shared" si="3"/>
        <v>0.39583333333333331</v>
      </c>
      <c r="P20" s="227"/>
      <c r="Q20" s="228"/>
      <c r="R20" s="324"/>
      <c r="S20" s="283"/>
    </row>
    <row r="21" spans="1:20" ht="30" customHeight="1" thickBot="1" x14ac:dyDescent="0.2">
      <c r="A21" s="98">
        <f t="shared" si="5"/>
        <v>45915</v>
      </c>
      <c r="B21" s="99">
        <f t="shared" si="0"/>
        <v>45915</v>
      </c>
      <c r="C21" s="88"/>
      <c r="D21" s="89"/>
      <c r="E21" s="89" t="str">
        <f t="shared" si="1"/>
        <v/>
      </c>
      <c r="F21" s="223"/>
      <c r="G21" s="224"/>
      <c r="H21" s="340"/>
      <c r="I21" s="213"/>
      <c r="J21" s="46"/>
      <c r="K21" s="36"/>
      <c r="L21" s="57"/>
      <c r="M21" s="114"/>
      <c r="N21" s="107"/>
      <c r="O21" s="107" t="str">
        <f t="shared" si="3"/>
        <v/>
      </c>
      <c r="P21" s="229"/>
      <c r="Q21" s="230"/>
      <c r="R21" s="284"/>
      <c r="S21" s="285"/>
    </row>
    <row r="22" spans="1:20" ht="30" customHeight="1" thickBot="1" x14ac:dyDescent="0.2">
      <c r="A22" s="49">
        <f t="shared" si="5"/>
        <v>45916</v>
      </c>
      <c r="B22" s="52">
        <f t="shared" si="0"/>
        <v>45916</v>
      </c>
      <c r="C22" s="106">
        <f>+$U$7</f>
        <v>0.35416666666666669</v>
      </c>
      <c r="D22" s="107">
        <f>+$V$7</f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7.5208333333333313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IF(O22&gt;Sheet1!A2*Sheet1!C7+Sheet1!A5,"要","不要")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700-000001000000}">
            <xm:f>COUNTIF(Sheet1!$AD1,"休日")=1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700-000002000000}">
            <xm:f>COUNTIF(Sheet1!$AF1,"休日")=1</xm:f>
            <x14:dxf>
              <fill>
                <patternFill patternType="gray125"/>
              </fill>
            </x14:dxf>
          </x14:cfRule>
          <xm:sqref>K7:S20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09D211-4181-4E26-B5E8-61E03DEC3B6A}">
          <x14:formula1>
            <xm:f>リスト!$A$2:$A$13</xm:f>
          </x14:formula1>
          <xm:sqref>F7:G22 P7:Q21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7D0D-BC78-4741-B3FF-0EEF89E2ADFF}">
  <dimension ref="A1:V33"/>
  <sheetViews>
    <sheetView view="pageBreakPreview" topLeftCell="A8" zoomScale="89" zoomScaleNormal="100" zoomScaleSheetLayoutView="89" workbookViewId="0">
      <selection activeCell="M20" sqref="M20:N20"/>
    </sheetView>
  </sheetViews>
  <sheetFormatPr defaultRowHeight="14.25" x14ac:dyDescent="0.15"/>
  <cols>
    <col min="1" max="2" width="4.125" style="58" customWidth="1"/>
    <col min="3" max="4" width="10.625" style="58" customWidth="1"/>
    <col min="5" max="5" width="11.125" style="58" customWidth="1"/>
    <col min="6" max="6" width="8.625" style="9" customWidth="1"/>
    <col min="7" max="7" width="4.625" style="9" customWidth="1"/>
    <col min="8" max="8" width="11.125" style="58" customWidth="1"/>
    <col min="9" max="9" width="2.625" style="58" customWidth="1"/>
    <col min="10" max="10" width="3.125" style="58" customWidth="1"/>
    <col min="11" max="12" width="4.125" style="58" customWidth="1"/>
    <col min="13" max="14" width="10.625" style="58" customWidth="1"/>
    <col min="15" max="15" width="11.125" style="58" customWidth="1"/>
    <col min="16" max="16" width="8.625" style="9" customWidth="1"/>
    <col min="17" max="17" width="4.625" style="9" customWidth="1"/>
    <col min="18" max="18" width="11.125" style="58" customWidth="1"/>
    <col min="19" max="19" width="4.625" style="58" customWidth="1"/>
    <col min="20" max="16384" width="9" style="58"/>
  </cols>
  <sheetData>
    <row r="1" spans="1:22" ht="50.25" customHeight="1" x14ac:dyDescent="0.15">
      <c r="A1" s="276" t="s">
        <v>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2" ht="26.25" customHeight="1" x14ac:dyDescent="0.15">
      <c r="A2" s="277">
        <v>2025</v>
      </c>
      <c r="B2" s="277"/>
      <c r="C2" s="48" t="s">
        <v>0</v>
      </c>
      <c r="D2" s="237"/>
      <c r="E2" s="237"/>
      <c r="F2" s="237"/>
      <c r="G2" s="237"/>
      <c r="H2" s="237"/>
      <c r="I2" s="237"/>
      <c r="J2" s="59"/>
      <c r="K2" s="60" t="s">
        <v>1</v>
      </c>
      <c r="L2" s="60"/>
      <c r="M2" s="278"/>
      <c r="N2" s="278"/>
      <c r="O2" s="278"/>
      <c r="P2" s="278"/>
      <c r="Q2" s="278"/>
      <c r="R2" s="278"/>
      <c r="S2" s="278"/>
    </row>
    <row r="3" spans="1:22" ht="26.25" customHeight="1" x14ac:dyDescent="0.15">
      <c r="A3" s="277">
        <v>10</v>
      </c>
      <c r="B3" s="277"/>
      <c r="C3" s="48" t="s">
        <v>2</v>
      </c>
      <c r="D3" s="48"/>
      <c r="E3" s="48"/>
      <c r="F3" s="108"/>
      <c r="G3" s="108"/>
      <c r="H3" s="48"/>
      <c r="I3" s="61"/>
      <c r="J3" s="61"/>
      <c r="K3" s="60" t="s">
        <v>3</v>
      </c>
      <c r="L3" s="60"/>
      <c r="M3" s="62"/>
      <c r="N3" s="63" t="s">
        <v>35</v>
      </c>
      <c r="O3" s="279"/>
      <c r="P3" s="279"/>
      <c r="Q3" s="279"/>
      <c r="R3" s="279"/>
      <c r="S3" s="279"/>
    </row>
    <row r="4" spans="1:22" ht="6" customHeight="1" thickBot="1" x14ac:dyDescent="0.2">
      <c r="F4" s="109"/>
      <c r="G4" s="109"/>
      <c r="P4" s="109"/>
      <c r="Q4" s="109"/>
    </row>
    <row r="5" spans="1:22" ht="37.5" customHeight="1" x14ac:dyDescent="0.15">
      <c r="A5" s="274" t="s">
        <v>4</v>
      </c>
      <c r="B5" s="260" t="s">
        <v>5</v>
      </c>
      <c r="C5" s="309" t="s">
        <v>41</v>
      </c>
      <c r="D5" s="310"/>
      <c r="E5" s="311" t="s">
        <v>86</v>
      </c>
      <c r="F5" s="190" t="s">
        <v>89</v>
      </c>
      <c r="G5" s="191"/>
      <c r="H5" s="313" t="s">
        <v>90</v>
      </c>
      <c r="I5" s="314"/>
      <c r="J5" s="46"/>
      <c r="K5" s="274" t="s">
        <v>4</v>
      </c>
      <c r="L5" s="260" t="s">
        <v>5</v>
      </c>
      <c r="M5" s="309" t="s">
        <v>41</v>
      </c>
      <c r="N5" s="310"/>
      <c r="O5" s="311" t="s">
        <v>86</v>
      </c>
      <c r="P5" s="190" t="s">
        <v>89</v>
      </c>
      <c r="Q5" s="191"/>
      <c r="R5" s="313" t="s">
        <v>90</v>
      </c>
      <c r="S5" s="314"/>
      <c r="U5" s="9" t="s">
        <v>97</v>
      </c>
    </row>
    <row r="6" spans="1:22" ht="25.5" customHeight="1" thickBot="1" x14ac:dyDescent="0.2">
      <c r="A6" s="275"/>
      <c r="B6" s="261"/>
      <c r="C6" s="100" t="s">
        <v>87</v>
      </c>
      <c r="D6" s="101" t="s">
        <v>88</v>
      </c>
      <c r="E6" s="312"/>
      <c r="F6" s="192"/>
      <c r="G6" s="193"/>
      <c r="H6" s="315"/>
      <c r="I6" s="316"/>
      <c r="J6" s="66"/>
      <c r="K6" s="275"/>
      <c r="L6" s="261"/>
      <c r="M6" s="100" t="s">
        <v>87</v>
      </c>
      <c r="N6" s="101" t="s">
        <v>88</v>
      </c>
      <c r="O6" s="312"/>
      <c r="P6" s="192"/>
      <c r="Q6" s="193"/>
      <c r="R6" s="315"/>
      <c r="S6" s="316"/>
      <c r="U6" s="367" t="s">
        <v>98</v>
      </c>
      <c r="V6" s="367" t="s">
        <v>100</v>
      </c>
    </row>
    <row r="7" spans="1:22" ht="30" customHeight="1" x14ac:dyDescent="0.15">
      <c r="A7" s="41">
        <f>DATE(A2,A3,1)</f>
        <v>45931</v>
      </c>
      <c r="B7" s="42">
        <f>A7</f>
        <v>45931</v>
      </c>
      <c r="C7" s="102">
        <f>+$U$7</f>
        <v>0.35416666666666669</v>
      </c>
      <c r="D7" s="103">
        <f>+$V$7</f>
        <v>0.75</v>
      </c>
      <c r="E7" s="103">
        <f>IF(C7="","",D7-C7)</f>
        <v>0.39583333333333331</v>
      </c>
      <c r="F7" s="219"/>
      <c r="G7" s="220"/>
      <c r="H7" s="317"/>
      <c r="I7" s="318"/>
      <c r="J7" s="40"/>
      <c r="K7" s="41">
        <f>A22+1</f>
        <v>45947</v>
      </c>
      <c r="L7" s="42">
        <f>K7</f>
        <v>45947</v>
      </c>
      <c r="M7" s="111">
        <f>+$U$7</f>
        <v>0.35416666666666669</v>
      </c>
      <c r="N7" s="112">
        <f>+$V$7</f>
        <v>0.75</v>
      </c>
      <c r="O7" s="112">
        <f>IF(M7="","",N7-M7)</f>
        <v>0.39583333333333331</v>
      </c>
      <c r="P7" s="219"/>
      <c r="Q7" s="220"/>
      <c r="R7" s="319"/>
      <c r="S7" s="320"/>
      <c r="U7" s="368">
        <v>0.35416666666666669</v>
      </c>
      <c r="V7" s="368">
        <v>0.75</v>
      </c>
    </row>
    <row r="8" spans="1:22" ht="30" customHeight="1" x14ac:dyDescent="0.15">
      <c r="A8" s="38">
        <f>A7+1</f>
        <v>45932</v>
      </c>
      <c r="B8" s="39">
        <f t="shared" ref="B8:B22" si="0">A8</f>
        <v>45932</v>
      </c>
      <c r="C8" s="102">
        <f>+$U$7</f>
        <v>0.35416666666666669</v>
      </c>
      <c r="D8" s="103">
        <f>+$V$7</f>
        <v>0.75</v>
      </c>
      <c r="E8" s="103">
        <f t="shared" ref="E8:E22" si="1">IF(C8="","",D8-C8)</f>
        <v>0.39583333333333331</v>
      </c>
      <c r="F8" s="221"/>
      <c r="G8" s="222"/>
      <c r="H8" s="297"/>
      <c r="I8" s="298"/>
      <c r="J8" s="45"/>
      <c r="K8" s="38">
        <f>K7+1</f>
        <v>45948</v>
      </c>
      <c r="L8" s="39">
        <f t="shared" ref="L8:L20" si="2">K8</f>
        <v>45948</v>
      </c>
      <c r="M8" s="113"/>
      <c r="N8" s="105"/>
      <c r="O8" s="105" t="str">
        <f t="shared" ref="O8:P21" si="3">IF(M8="","",N8-M8)</f>
        <v/>
      </c>
      <c r="P8" s="221"/>
      <c r="Q8" s="222"/>
      <c r="R8" s="305"/>
      <c r="S8" s="306"/>
      <c r="U8" s="9" t="s">
        <v>99</v>
      </c>
    </row>
    <row r="9" spans="1:22" ht="30" customHeight="1" x14ac:dyDescent="0.15">
      <c r="A9" s="38">
        <f>A8+1</f>
        <v>45933</v>
      </c>
      <c r="B9" s="39">
        <f t="shared" si="0"/>
        <v>45933</v>
      </c>
      <c r="C9" s="102">
        <f>+$U$7</f>
        <v>0.35416666666666669</v>
      </c>
      <c r="D9" s="103">
        <f>+$V$7</f>
        <v>0.75</v>
      </c>
      <c r="E9" s="103">
        <f t="shared" si="1"/>
        <v>0.39583333333333331</v>
      </c>
      <c r="F9" s="221"/>
      <c r="G9" s="222"/>
      <c r="H9" s="289"/>
      <c r="I9" s="290"/>
      <c r="J9" s="45"/>
      <c r="K9" s="98">
        <f t="shared" ref="K9:K21" si="4">K8+1</f>
        <v>45949</v>
      </c>
      <c r="L9" s="99">
        <f t="shared" si="2"/>
        <v>45949</v>
      </c>
      <c r="M9" s="95"/>
      <c r="N9" s="89"/>
      <c r="O9" s="89" t="str">
        <f t="shared" si="3"/>
        <v/>
      </c>
      <c r="P9" s="223"/>
      <c r="Q9" s="224"/>
      <c r="R9" s="338"/>
      <c r="S9" s="339"/>
    </row>
    <row r="10" spans="1:22" ht="30" customHeight="1" x14ac:dyDescent="0.15">
      <c r="A10" s="38">
        <f t="shared" ref="A10:A22" si="5">A9+1</f>
        <v>45934</v>
      </c>
      <c r="B10" s="39">
        <f t="shared" si="0"/>
        <v>45934</v>
      </c>
      <c r="C10" s="102"/>
      <c r="D10" s="103"/>
      <c r="E10" s="103" t="str">
        <f t="shared" si="1"/>
        <v/>
      </c>
      <c r="F10" s="221"/>
      <c r="G10" s="222"/>
      <c r="H10" s="297"/>
      <c r="I10" s="298"/>
      <c r="J10" s="46"/>
      <c r="K10" s="148">
        <f t="shared" si="4"/>
        <v>45950</v>
      </c>
      <c r="L10" s="149">
        <f t="shared" si="2"/>
        <v>45950</v>
      </c>
      <c r="M10" s="94">
        <f>+$U$7</f>
        <v>0.35416666666666669</v>
      </c>
      <c r="N10" s="87">
        <f>+$V$7</f>
        <v>0.75</v>
      </c>
      <c r="O10" s="87">
        <f t="shared" si="3"/>
        <v>0.39583333333333331</v>
      </c>
      <c r="P10" s="221"/>
      <c r="Q10" s="222"/>
      <c r="R10" s="354"/>
      <c r="S10" s="355"/>
    </row>
    <row r="11" spans="1:22" ht="30" customHeight="1" x14ac:dyDescent="0.15">
      <c r="A11" s="98">
        <f t="shared" si="5"/>
        <v>45935</v>
      </c>
      <c r="B11" s="99">
        <f t="shared" si="0"/>
        <v>45935</v>
      </c>
      <c r="C11" s="84"/>
      <c r="D11" s="85"/>
      <c r="E11" s="85" t="str">
        <f t="shared" si="1"/>
        <v/>
      </c>
      <c r="F11" s="223"/>
      <c r="G11" s="224"/>
      <c r="H11" s="325"/>
      <c r="I11" s="326"/>
      <c r="J11" s="40"/>
      <c r="K11" s="38">
        <f t="shared" si="4"/>
        <v>45951</v>
      </c>
      <c r="L11" s="39">
        <f t="shared" si="2"/>
        <v>45951</v>
      </c>
      <c r="M11" s="115">
        <f>+$U$7</f>
        <v>0.35416666666666669</v>
      </c>
      <c r="N11" s="103">
        <f>+$V$7</f>
        <v>0.75</v>
      </c>
      <c r="O11" s="103">
        <f t="shared" si="3"/>
        <v>0.39583333333333331</v>
      </c>
      <c r="P11" s="321"/>
      <c r="Q11" s="322"/>
      <c r="R11" s="327"/>
      <c r="S11" s="328"/>
    </row>
    <row r="12" spans="1:22" ht="30" customHeight="1" x14ac:dyDescent="0.15">
      <c r="A12" s="148">
        <f t="shared" si="5"/>
        <v>45936</v>
      </c>
      <c r="B12" s="149">
        <f t="shared" si="0"/>
        <v>45936</v>
      </c>
      <c r="C12" s="82">
        <f>+$U$7</f>
        <v>0.35416666666666669</v>
      </c>
      <c r="D12" s="83">
        <f>+$V$7</f>
        <v>0.75</v>
      </c>
      <c r="E12" s="83">
        <f t="shared" si="1"/>
        <v>0.39583333333333331</v>
      </c>
      <c r="F12" s="221"/>
      <c r="G12" s="222"/>
      <c r="H12" s="358"/>
      <c r="I12" s="211"/>
      <c r="J12" s="40"/>
      <c r="K12" s="38">
        <f t="shared" si="4"/>
        <v>45952</v>
      </c>
      <c r="L12" s="47">
        <f t="shared" si="2"/>
        <v>45952</v>
      </c>
      <c r="M12" s="102">
        <f>+$U$7</f>
        <v>0.35416666666666669</v>
      </c>
      <c r="N12" s="103">
        <f>+$V$7</f>
        <v>0.75</v>
      </c>
      <c r="O12" s="103">
        <f t="shared" si="3"/>
        <v>0.39583333333333331</v>
      </c>
      <c r="P12" s="221"/>
      <c r="Q12" s="222"/>
      <c r="R12" s="327"/>
      <c r="S12" s="328"/>
    </row>
    <row r="13" spans="1:22" ht="30" customHeight="1" x14ac:dyDescent="0.15">
      <c r="A13" s="38">
        <f t="shared" si="5"/>
        <v>45937</v>
      </c>
      <c r="B13" s="39">
        <f t="shared" si="0"/>
        <v>45937</v>
      </c>
      <c r="C13" s="102">
        <f>+$U$7</f>
        <v>0.35416666666666669</v>
      </c>
      <c r="D13" s="103">
        <f>+$V$7</f>
        <v>0.75</v>
      </c>
      <c r="E13" s="103">
        <f t="shared" si="1"/>
        <v>0.39583333333333331</v>
      </c>
      <c r="F13" s="321"/>
      <c r="G13" s="322"/>
      <c r="H13" s="297"/>
      <c r="I13" s="298"/>
      <c r="J13" s="40"/>
      <c r="K13" s="38">
        <f t="shared" si="4"/>
        <v>45953</v>
      </c>
      <c r="L13" s="39">
        <f t="shared" si="2"/>
        <v>45953</v>
      </c>
      <c r="M13" s="102">
        <f>+$U$7</f>
        <v>0.35416666666666669</v>
      </c>
      <c r="N13" s="103">
        <f>+$V$7</f>
        <v>0.75</v>
      </c>
      <c r="O13" s="103">
        <f t="shared" si="3"/>
        <v>0.39583333333333331</v>
      </c>
      <c r="P13" s="221"/>
      <c r="Q13" s="222"/>
      <c r="R13" s="323"/>
      <c r="S13" s="306"/>
    </row>
    <row r="14" spans="1:22" ht="30" customHeight="1" x14ac:dyDescent="0.15">
      <c r="A14" s="38">
        <f t="shared" si="5"/>
        <v>45938</v>
      </c>
      <c r="B14" s="47">
        <f t="shared" si="0"/>
        <v>45938</v>
      </c>
      <c r="C14" s="102">
        <f>+$U$7</f>
        <v>0.35416666666666669</v>
      </c>
      <c r="D14" s="103">
        <f>+$V$7</f>
        <v>0.75</v>
      </c>
      <c r="E14" s="103">
        <f t="shared" si="1"/>
        <v>0.39583333333333331</v>
      </c>
      <c r="F14" s="221"/>
      <c r="G14" s="222"/>
      <c r="H14" s="297"/>
      <c r="I14" s="298"/>
      <c r="J14" s="48"/>
      <c r="K14" s="38">
        <f t="shared" si="4"/>
        <v>45954</v>
      </c>
      <c r="L14" s="39">
        <f t="shared" si="2"/>
        <v>45954</v>
      </c>
      <c r="M14" s="102">
        <f>+$U$7</f>
        <v>0.35416666666666669</v>
      </c>
      <c r="N14" s="103">
        <f>+$V$7</f>
        <v>0.75</v>
      </c>
      <c r="O14" s="103">
        <f t="shared" si="3"/>
        <v>0.39583333333333331</v>
      </c>
      <c r="P14" s="221"/>
      <c r="Q14" s="222"/>
      <c r="R14" s="323"/>
      <c r="S14" s="306"/>
    </row>
    <row r="15" spans="1:22" ht="30" customHeight="1" x14ac:dyDescent="0.15">
      <c r="A15" s="38">
        <f t="shared" si="5"/>
        <v>45939</v>
      </c>
      <c r="B15" s="39">
        <f t="shared" si="0"/>
        <v>45939</v>
      </c>
      <c r="C15" s="102">
        <f>+$U$7</f>
        <v>0.35416666666666669</v>
      </c>
      <c r="D15" s="103">
        <f>+$V$7</f>
        <v>0.75</v>
      </c>
      <c r="E15" s="103">
        <f t="shared" si="1"/>
        <v>0.39583333333333331</v>
      </c>
      <c r="F15" s="221"/>
      <c r="G15" s="222"/>
      <c r="H15" s="289"/>
      <c r="I15" s="290"/>
      <c r="J15" s="45"/>
      <c r="K15" s="38">
        <f t="shared" si="4"/>
        <v>45955</v>
      </c>
      <c r="L15" s="39">
        <f t="shared" si="2"/>
        <v>45955</v>
      </c>
      <c r="M15" s="102"/>
      <c r="N15" s="103"/>
      <c r="O15" s="103" t="str">
        <f t="shared" si="3"/>
        <v/>
      </c>
      <c r="P15" s="221"/>
      <c r="Q15" s="222"/>
      <c r="R15" s="336"/>
      <c r="S15" s="337"/>
    </row>
    <row r="16" spans="1:22" ht="30" customHeight="1" x14ac:dyDescent="0.15">
      <c r="A16" s="38">
        <f t="shared" si="5"/>
        <v>45940</v>
      </c>
      <c r="B16" s="39">
        <f t="shared" si="0"/>
        <v>45940</v>
      </c>
      <c r="C16" s="102">
        <f>+$U$7</f>
        <v>0.35416666666666669</v>
      </c>
      <c r="D16" s="103">
        <f>+$V$7</f>
        <v>0.75</v>
      </c>
      <c r="E16" s="103">
        <f t="shared" si="1"/>
        <v>0.39583333333333331</v>
      </c>
      <c r="F16" s="221"/>
      <c r="G16" s="222"/>
      <c r="H16" s="289"/>
      <c r="I16" s="290"/>
      <c r="J16" s="45"/>
      <c r="K16" s="98">
        <f t="shared" si="4"/>
        <v>45956</v>
      </c>
      <c r="L16" s="99">
        <f t="shared" si="2"/>
        <v>45956</v>
      </c>
      <c r="M16" s="84"/>
      <c r="N16" s="85"/>
      <c r="O16" s="85" t="str">
        <f t="shared" si="3"/>
        <v/>
      </c>
      <c r="P16" s="223"/>
      <c r="Q16" s="224"/>
      <c r="R16" s="344"/>
      <c r="S16" s="345"/>
    </row>
    <row r="17" spans="1:20" ht="30" customHeight="1" x14ac:dyDescent="0.15">
      <c r="A17" s="38">
        <f t="shared" si="5"/>
        <v>45941</v>
      </c>
      <c r="B17" s="39">
        <f t="shared" si="0"/>
        <v>45941</v>
      </c>
      <c r="C17" s="104"/>
      <c r="D17" s="105"/>
      <c r="E17" s="103" t="str">
        <f t="shared" si="1"/>
        <v/>
      </c>
      <c r="F17" s="221"/>
      <c r="G17" s="222"/>
      <c r="H17" s="289"/>
      <c r="I17" s="290"/>
      <c r="J17" s="45"/>
      <c r="K17" s="148">
        <f t="shared" si="4"/>
        <v>45957</v>
      </c>
      <c r="L17" s="149">
        <f t="shared" si="2"/>
        <v>45957</v>
      </c>
      <c r="M17" s="82">
        <f>+$U$7</f>
        <v>0.35416666666666669</v>
      </c>
      <c r="N17" s="83">
        <f>+$V$7</f>
        <v>0.75</v>
      </c>
      <c r="O17" s="83">
        <f t="shared" si="3"/>
        <v>0.39583333333333331</v>
      </c>
      <c r="P17" s="221"/>
      <c r="Q17" s="222"/>
      <c r="R17" s="331"/>
      <c r="S17" s="332"/>
    </row>
    <row r="18" spans="1:20" ht="30" customHeight="1" x14ac:dyDescent="0.15">
      <c r="A18" s="98">
        <f t="shared" si="5"/>
        <v>45942</v>
      </c>
      <c r="B18" s="99">
        <f t="shared" si="0"/>
        <v>45942</v>
      </c>
      <c r="C18" s="88"/>
      <c r="D18" s="89"/>
      <c r="E18" s="85" t="str">
        <f t="shared" si="1"/>
        <v/>
      </c>
      <c r="F18" s="223"/>
      <c r="G18" s="224"/>
      <c r="H18" s="325"/>
      <c r="I18" s="326"/>
      <c r="J18" s="45"/>
      <c r="K18" s="38">
        <f t="shared" si="4"/>
        <v>45958</v>
      </c>
      <c r="L18" s="39">
        <f t="shared" si="2"/>
        <v>45958</v>
      </c>
      <c r="M18" s="102">
        <f>+$U$7</f>
        <v>0.35416666666666669</v>
      </c>
      <c r="N18" s="103">
        <f>+$V$7</f>
        <v>0.75</v>
      </c>
      <c r="O18" s="103">
        <f t="shared" si="3"/>
        <v>0.39583333333333331</v>
      </c>
      <c r="P18" s="321"/>
      <c r="Q18" s="322"/>
      <c r="R18" s="327"/>
      <c r="S18" s="328"/>
    </row>
    <row r="19" spans="1:20" ht="30" customHeight="1" x14ac:dyDescent="0.15">
      <c r="A19" s="98">
        <f t="shared" si="5"/>
        <v>45943</v>
      </c>
      <c r="B19" s="99">
        <f t="shared" si="0"/>
        <v>45943</v>
      </c>
      <c r="C19" s="88"/>
      <c r="D19" s="89"/>
      <c r="E19" s="89" t="str">
        <f t="shared" si="1"/>
        <v/>
      </c>
      <c r="F19" s="223"/>
      <c r="G19" s="224"/>
      <c r="H19" s="186"/>
      <c r="I19" s="187"/>
      <c r="J19" s="45"/>
      <c r="K19" s="38">
        <f t="shared" si="4"/>
        <v>45959</v>
      </c>
      <c r="L19" s="39">
        <f t="shared" si="2"/>
        <v>45959</v>
      </c>
      <c r="M19" s="102">
        <f>+$U$7</f>
        <v>0.35416666666666669</v>
      </c>
      <c r="N19" s="103">
        <f>+$V$7</f>
        <v>0.75</v>
      </c>
      <c r="O19" s="103">
        <f t="shared" si="3"/>
        <v>0.39583333333333331</v>
      </c>
      <c r="P19" s="227"/>
      <c r="Q19" s="228"/>
      <c r="R19" s="323"/>
      <c r="S19" s="306"/>
    </row>
    <row r="20" spans="1:20" ht="30" customHeight="1" x14ac:dyDescent="0.15">
      <c r="A20" s="38">
        <f t="shared" si="5"/>
        <v>45944</v>
      </c>
      <c r="B20" s="39">
        <f t="shared" si="0"/>
        <v>45944</v>
      </c>
      <c r="C20" s="104">
        <f>+$U$7</f>
        <v>0.35416666666666669</v>
      </c>
      <c r="D20" s="105">
        <f>+$V$7</f>
        <v>0.75</v>
      </c>
      <c r="E20" s="105">
        <f t="shared" si="1"/>
        <v>0.39583333333333331</v>
      </c>
      <c r="F20" s="321"/>
      <c r="G20" s="322"/>
      <c r="H20" s="297"/>
      <c r="I20" s="298"/>
      <c r="J20" s="46"/>
      <c r="K20" s="38">
        <f t="shared" si="4"/>
        <v>45960</v>
      </c>
      <c r="L20" s="39">
        <f t="shared" si="2"/>
        <v>45960</v>
      </c>
      <c r="M20" s="102">
        <f>+$U$7</f>
        <v>0.35416666666666669</v>
      </c>
      <c r="N20" s="103">
        <f>+$V$7</f>
        <v>0.75</v>
      </c>
      <c r="O20" s="103">
        <f t="shared" si="3"/>
        <v>0.39583333333333331</v>
      </c>
      <c r="P20" s="227"/>
      <c r="Q20" s="228"/>
      <c r="R20" s="324"/>
      <c r="S20" s="283"/>
    </row>
    <row r="21" spans="1:20" ht="30" customHeight="1" thickBot="1" x14ac:dyDescent="0.2">
      <c r="A21" s="38">
        <f t="shared" si="5"/>
        <v>45945</v>
      </c>
      <c r="B21" s="39">
        <f t="shared" si="0"/>
        <v>45945</v>
      </c>
      <c r="C21" s="104">
        <f>+$U$7</f>
        <v>0.35416666666666669</v>
      </c>
      <c r="D21" s="105">
        <f>+$V$7</f>
        <v>0.75</v>
      </c>
      <c r="E21" s="105">
        <f t="shared" si="1"/>
        <v>0.39583333333333331</v>
      </c>
      <c r="F21" s="221"/>
      <c r="G21" s="222"/>
      <c r="H21" s="282"/>
      <c r="I21" s="283"/>
      <c r="J21" s="46"/>
      <c r="K21" s="38">
        <f t="shared" si="4"/>
        <v>45961</v>
      </c>
      <c r="L21" s="39">
        <f t="shared" ref="L21" si="6">K21</f>
        <v>45961</v>
      </c>
      <c r="M21" s="114">
        <f>+$U$7</f>
        <v>0.35416666666666669</v>
      </c>
      <c r="N21" s="107">
        <f>+$V$7</f>
        <v>0.75</v>
      </c>
      <c r="O21" s="107">
        <f t="shared" si="3"/>
        <v>0.39583333333333331</v>
      </c>
      <c r="P21" s="229"/>
      <c r="Q21" s="230"/>
      <c r="R21" s="284"/>
      <c r="S21" s="285"/>
    </row>
    <row r="22" spans="1:20" ht="30" customHeight="1" thickBot="1" x14ac:dyDescent="0.2">
      <c r="A22" s="49">
        <f t="shared" si="5"/>
        <v>45946</v>
      </c>
      <c r="B22" s="52">
        <f t="shared" si="0"/>
        <v>45946</v>
      </c>
      <c r="C22" s="106">
        <f>+$U$7</f>
        <v>0.35416666666666669</v>
      </c>
      <c r="D22" s="107">
        <f>+$V$7</f>
        <v>0.75</v>
      </c>
      <c r="E22" s="107">
        <f t="shared" si="1"/>
        <v>0.39583333333333331</v>
      </c>
      <c r="F22" s="233"/>
      <c r="G22" s="234"/>
      <c r="H22" s="286"/>
      <c r="I22" s="285"/>
      <c r="J22" s="45"/>
      <c r="K22" s="249" t="s">
        <v>38</v>
      </c>
      <c r="L22" s="239"/>
      <c r="M22" s="239"/>
      <c r="N22" s="239"/>
      <c r="O22" s="54">
        <f>SUM(E7:E22,O7:O21)</f>
        <v>8.7083333333333321</v>
      </c>
      <c r="P22" s="231"/>
      <c r="Q22" s="232"/>
      <c r="R22" s="55"/>
      <c r="S22" s="56"/>
    </row>
    <row r="23" spans="1:20" ht="6" customHeight="1" x14ac:dyDescent="0.15">
      <c r="A23" s="67"/>
      <c r="D23" s="67"/>
      <c r="E23" s="67"/>
      <c r="F23" s="110"/>
      <c r="G23" s="110"/>
      <c r="H23" s="68"/>
      <c r="I23" s="69"/>
      <c r="J23" s="69"/>
      <c r="K23" s="236"/>
      <c r="L23" s="236"/>
      <c r="M23" s="69"/>
      <c r="N23" s="69"/>
      <c r="O23" s="69"/>
      <c r="P23" s="110"/>
      <c r="Q23" s="110"/>
      <c r="R23" s="69"/>
    </row>
    <row r="24" spans="1:20" ht="21.75" customHeight="1" thickBot="1" x14ac:dyDescent="0.2">
      <c r="A24" s="67"/>
      <c r="D24" s="67"/>
      <c r="E24" s="67"/>
      <c r="F24" s="110"/>
      <c r="G24" s="110"/>
      <c r="H24" s="68"/>
      <c r="I24" s="69"/>
      <c r="J24" s="69"/>
      <c r="K24" s="237"/>
      <c r="L24" s="237"/>
      <c r="M24" s="237"/>
      <c r="N24" s="237"/>
      <c r="O24" s="69"/>
      <c r="P24" s="110"/>
      <c r="Q24" s="110"/>
      <c r="R24" s="69"/>
    </row>
    <row r="25" spans="1:20" ht="22.5" customHeight="1" thickBot="1" x14ac:dyDescent="0.2">
      <c r="A25" s="67"/>
      <c r="D25" s="67"/>
      <c r="E25" s="67"/>
      <c r="F25" s="110"/>
      <c r="G25" s="110"/>
      <c r="H25" s="68"/>
      <c r="I25" s="69"/>
      <c r="J25" s="69"/>
      <c r="K25" s="238" t="s">
        <v>37</v>
      </c>
      <c r="L25" s="239"/>
      <c r="M25" s="239"/>
      <c r="N25" s="240"/>
      <c r="O25" s="70" t="str">
        <f>IF(O22&gt;Sheet1!A2*Sheet1!C8+Sheet1!A5,"要","不要")</f>
        <v>不要</v>
      </c>
      <c r="P25" s="110"/>
      <c r="Q25" s="110"/>
      <c r="R25" s="69"/>
    </row>
    <row r="26" spans="1:20" ht="22.5" customHeight="1" x14ac:dyDescent="0.15">
      <c r="A26" s="67"/>
      <c r="D26" s="67"/>
      <c r="E26" s="67"/>
      <c r="F26" s="110"/>
      <c r="G26" s="110"/>
      <c r="H26" s="68"/>
      <c r="I26" s="69"/>
      <c r="J26" s="69"/>
      <c r="K26" s="59"/>
      <c r="L26" s="59"/>
      <c r="M26" s="59"/>
      <c r="N26" s="59"/>
      <c r="O26" s="71"/>
      <c r="P26" s="110"/>
      <c r="Q26" s="110"/>
      <c r="R26" s="69"/>
    </row>
    <row r="27" spans="1:20" s="73" customFormat="1" ht="22.5" customHeight="1" x14ac:dyDescent="0.15">
      <c r="A27" s="78" t="s">
        <v>60</v>
      </c>
      <c r="B27" s="218" t="s">
        <v>67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72"/>
    </row>
    <row r="28" spans="1:20" s="73" customFormat="1" ht="29.25" customHeight="1" x14ac:dyDescent="0.15">
      <c r="A28" s="78" t="s">
        <v>61</v>
      </c>
      <c r="B28" s="218" t="s">
        <v>70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72"/>
    </row>
    <row r="29" spans="1:20" s="73" customFormat="1" ht="22.5" customHeight="1" x14ac:dyDescent="0.15">
      <c r="A29" s="78" t="s">
        <v>62</v>
      </c>
      <c r="B29" s="218" t="s">
        <v>74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74"/>
    </row>
    <row r="30" spans="1:20" s="73" customFormat="1" ht="29.25" customHeight="1" x14ac:dyDescent="0.15">
      <c r="A30" s="78" t="s">
        <v>63</v>
      </c>
      <c r="B30" s="218" t="s">
        <v>91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75"/>
    </row>
    <row r="31" spans="1:20" s="73" customFormat="1" ht="44.25" customHeight="1" x14ac:dyDescent="0.15">
      <c r="A31" s="78" t="s">
        <v>64</v>
      </c>
      <c r="B31" s="218" t="s">
        <v>92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72"/>
    </row>
    <row r="32" spans="1:20" s="73" customFormat="1" ht="22.5" customHeight="1" x14ac:dyDescent="0.15">
      <c r="A32" s="78" t="s">
        <v>65</v>
      </c>
      <c r="B32" s="217" t="s">
        <v>76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75"/>
    </row>
    <row r="33" spans="1:20" s="73" customFormat="1" ht="29.25" customHeight="1" x14ac:dyDescent="0.15">
      <c r="A33" s="78" t="s">
        <v>66</v>
      </c>
      <c r="B33" s="218" t="s">
        <v>71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75"/>
    </row>
  </sheetData>
  <mergeCells count="92">
    <mergeCell ref="A1:S1"/>
    <mergeCell ref="A2:B2"/>
    <mergeCell ref="D2:I2"/>
    <mergeCell ref="M2:S2"/>
    <mergeCell ref="A3:B3"/>
    <mergeCell ref="O3:S3"/>
    <mergeCell ref="R5:S6"/>
    <mergeCell ref="A5:A6"/>
    <mergeCell ref="B5:B6"/>
    <mergeCell ref="C5:D5"/>
    <mergeCell ref="E5:E6"/>
    <mergeCell ref="F5:G6"/>
    <mergeCell ref="H5:I6"/>
    <mergeCell ref="K5:K6"/>
    <mergeCell ref="L5:L6"/>
    <mergeCell ref="M5:N5"/>
    <mergeCell ref="O5:O6"/>
    <mergeCell ref="P5:Q6"/>
    <mergeCell ref="F7:G7"/>
    <mergeCell ref="H7:I7"/>
    <mergeCell ref="P7:Q7"/>
    <mergeCell ref="R7:S7"/>
    <mergeCell ref="F8:G8"/>
    <mergeCell ref="H8:I8"/>
    <mergeCell ref="P8:Q8"/>
    <mergeCell ref="R8:S8"/>
    <mergeCell ref="F9:G9"/>
    <mergeCell ref="H9:I9"/>
    <mergeCell ref="P9:Q9"/>
    <mergeCell ref="R9:S9"/>
    <mergeCell ref="F10:G10"/>
    <mergeCell ref="H10:I10"/>
    <mergeCell ref="P10:Q10"/>
    <mergeCell ref="R10:S10"/>
    <mergeCell ref="F11:G11"/>
    <mergeCell ref="H11:I11"/>
    <mergeCell ref="P11:Q11"/>
    <mergeCell ref="R11:S11"/>
    <mergeCell ref="F12:G12"/>
    <mergeCell ref="H12:I12"/>
    <mergeCell ref="P12:Q12"/>
    <mergeCell ref="R12:S12"/>
    <mergeCell ref="F13:G13"/>
    <mergeCell ref="H13:I13"/>
    <mergeCell ref="P13:Q13"/>
    <mergeCell ref="R13:S13"/>
    <mergeCell ref="F14:G14"/>
    <mergeCell ref="H14:I14"/>
    <mergeCell ref="P14:Q14"/>
    <mergeCell ref="R14:S14"/>
    <mergeCell ref="F15:G15"/>
    <mergeCell ref="H15:I15"/>
    <mergeCell ref="P15:Q15"/>
    <mergeCell ref="R15:S15"/>
    <mergeCell ref="F16:G16"/>
    <mergeCell ref="H16:I16"/>
    <mergeCell ref="P16:Q16"/>
    <mergeCell ref="R16:S16"/>
    <mergeCell ref="F17:G17"/>
    <mergeCell ref="H17:I17"/>
    <mergeCell ref="P17:Q17"/>
    <mergeCell ref="R17:S17"/>
    <mergeCell ref="F18:G18"/>
    <mergeCell ref="H18:I18"/>
    <mergeCell ref="P18:Q18"/>
    <mergeCell ref="R18:S18"/>
    <mergeCell ref="F19:G19"/>
    <mergeCell ref="H19:I19"/>
    <mergeCell ref="P19:Q19"/>
    <mergeCell ref="R19:S19"/>
    <mergeCell ref="F20:G20"/>
    <mergeCell ref="H20:I20"/>
    <mergeCell ref="P20:Q20"/>
    <mergeCell ref="R20:S20"/>
    <mergeCell ref="F21:G21"/>
    <mergeCell ref="H21:I21"/>
    <mergeCell ref="P21:Q21"/>
    <mergeCell ref="R21:S21"/>
    <mergeCell ref="F22:G22"/>
    <mergeCell ref="H22:I22"/>
    <mergeCell ref="K22:N22"/>
    <mergeCell ref="P22:Q22"/>
    <mergeCell ref="B30:S30"/>
    <mergeCell ref="B31:S31"/>
    <mergeCell ref="B32:S32"/>
    <mergeCell ref="B33:S33"/>
    <mergeCell ref="K23:L23"/>
    <mergeCell ref="K24:N24"/>
    <mergeCell ref="K25:N25"/>
    <mergeCell ref="B27:S27"/>
    <mergeCell ref="B28:S28"/>
    <mergeCell ref="B29:S29"/>
  </mergeCells>
  <phoneticPr fontId="2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6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800-000001000000}">
            <xm:f>COUNTIF(Sheet1!$AH1,"休日")=1</xm:f>
            <x14:dxf>
              <fill>
                <patternFill patternType="gray125"/>
              </fill>
            </x14:dxf>
          </x14:cfRule>
          <xm:sqref>A7:I22</xm:sqref>
        </x14:conditionalFormatting>
        <x14:conditionalFormatting xmlns:xm="http://schemas.microsoft.com/office/excel/2006/main">
          <x14:cfRule type="expression" priority="2" id="{00000000-000E-0000-0800-000002000000}">
            <xm:f>COUNTIF(Sheet1!$AJ1,"休日")=1</xm:f>
            <x14:dxf>
              <fill>
                <patternFill patternType="gray125"/>
              </fill>
            </x14:dxf>
          </x14:cfRule>
          <xm:sqref>K7:S20 K21:L21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ABA03C-2AD3-4854-A4F0-507EC814988C}">
          <x14:formula1>
            <xm:f>リスト!$A$2:$A$13</xm:f>
          </x14:formula1>
          <xm:sqref>F7:G22 P7:Q21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記入例（改）</vt:lpstr>
      <vt:lpstr>見え消し</vt:lpstr>
      <vt:lpstr>2025.4</vt:lpstr>
      <vt:lpstr>2025.5</vt:lpstr>
      <vt:lpstr>2025.6</vt:lpstr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リスト</vt:lpstr>
      <vt:lpstr>Sheet1</vt:lpstr>
      <vt:lpstr>Sheet4</vt:lpstr>
      <vt:lpstr>'2025.10'!Print_Area</vt:lpstr>
      <vt:lpstr>'2025.11'!Print_Area</vt:lpstr>
      <vt:lpstr>'2025.12'!Print_Area</vt:lpstr>
      <vt:lpstr>'2025.4'!Print_Area</vt:lpstr>
      <vt:lpstr>'2025.5'!Print_Area</vt:lpstr>
      <vt:lpstr>'2025.6'!Print_Area</vt:lpstr>
      <vt:lpstr>'2025.7'!Print_Area</vt:lpstr>
      <vt:lpstr>'2025.8'!Print_Area</vt:lpstr>
      <vt:lpstr>'2025.9'!Print_Area</vt:lpstr>
      <vt:lpstr>'2026.1'!Print_Area</vt:lpstr>
      <vt:lpstr>'2026.2'!Print_Area</vt:lpstr>
      <vt:lpstr>'2026.3'!Print_Area</vt:lpstr>
      <vt:lpstr>'記入例（改）'!Print_Area</vt:lpstr>
      <vt:lpstr>見え消し!Print_Area</vt:lpstr>
      <vt:lpstr>休日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総務課職員福利係</dc:creator>
  <cp:lastModifiedBy>阿部　絵美</cp:lastModifiedBy>
  <cp:lastPrinted>2022-03-29T07:05:00Z</cp:lastPrinted>
  <dcterms:created xsi:type="dcterms:W3CDTF">2009-10-30T06:43:57Z</dcterms:created>
  <dcterms:modified xsi:type="dcterms:W3CDTF">2025-05-07T07:34:38Z</dcterms:modified>
</cp:coreProperties>
</file>